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user\Desktop\"/>
    </mc:Choice>
  </mc:AlternateContent>
  <xr:revisionPtr revIDLastSave="0" documentId="13_ncr:1_{75358487-5B5B-44CD-9E8C-67CCB9B320CA}" xr6:coauthVersionLast="47" xr6:coauthVersionMax="47" xr10:uidLastSave="{00000000-0000-0000-0000-000000000000}"/>
  <bookViews>
    <workbookView xWindow="8385" yWindow="1620" windowWidth="20070" windowHeight="13890" xr2:uid="{F90ACC8F-E36C-4588-8EFF-86D6AF2A12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B27" i="1"/>
  <c r="B26" i="1"/>
  <c r="B24" i="1"/>
  <c r="B25" i="1"/>
  <c r="B23" i="1"/>
  <c r="C33" i="1" l="1"/>
  <c r="C34" i="1"/>
  <c r="C32" i="1"/>
  <c r="B37" i="1" s="1"/>
  <c r="B47" i="1" s="1"/>
  <c r="G42" i="1" l="1"/>
  <c r="G52" i="1" s="1"/>
  <c r="E37" i="1"/>
  <c r="E47" i="1" s="1"/>
  <c r="E44" i="1"/>
  <c r="E54" i="1" s="1"/>
  <c r="C39" i="1"/>
  <c r="C49" i="1" s="1"/>
  <c r="F37" i="1"/>
  <c r="F47" i="1" s="1"/>
  <c r="E42" i="1"/>
  <c r="E52" i="1" s="1"/>
  <c r="B44" i="1"/>
  <c r="B54" i="1" s="1"/>
  <c r="D37" i="1"/>
  <c r="D47" i="1" s="1"/>
  <c r="D38" i="1"/>
  <c r="D48" i="1" s="1"/>
  <c r="C40" i="1"/>
  <c r="C50" i="1" s="1"/>
  <c r="D40" i="1"/>
  <c r="D50" i="1" s="1"/>
  <c r="G38" i="1"/>
  <c r="G48" i="1" s="1"/>
  <c r="F40" i="1"/>
  <c r="F50" i="1" s="1"/>
  <c r="B38" i="1"/>
  <c r="B48" i="1" s="1"/>
  <c r="D44" i="1"/>
  <c r="D54" i="1" s="1"/>
  <c r="G40" i="1"/>
  <c r="G50" i="1" s="1"/>
  <c r="E38" i="1"/>
  <c r="E48" i="1" s="1"/>
  <c r="C38" i="1"/>
  <c r="C48" i="1" s="1"/>
  <c r="G39" i="1"/>
  <c r="G49" i="1" s="1"/>
  <c r="F41" i="1"/>
  <c r="F51" i="1" s="1"/>
  <c r="G41" i="1"/>
  <c r="G51" i="1" s="1"/>
  <c r="E40" i="1"/>
  <c r="E50" i="1" s="1"/>
  <c r="D42" i="1"/>
  <c r="D52" i="1" s="1"/>
  <c r="F43" i="1"/>
  <c r="F53" i="1" s="1"/>
  <c r="D39" i="1"/>
  <c r="D49" i="1" s="1"/>
  <c r="C37" i="1"/>
  <c r="C47" i="1" s="1"/>
  <c r="E39" i="1"/>
  <c r="E49" i="1" s="1"/>
  <c r="F39" i="1"/>
  <c r="F49" i="1" s="1"/>
  <c r="E41" i="1"/>
  <c r="E51" i="1" s="1"/>
  <c r="D43" i="1"/>
  <c r="D53" i="1" s="1"/>
  <c r="E43" i="1"/>
  <c r="E53" i="1" s="1"/>
  <c r="C42" i="1"/>
  <c r="C52" i="1" s="1"/>
  <c r="G43" i="1"/>
  <c r="G53" i="1" s="1"/>
  <c r="B43" i="1"/>
  <c r="B53" i="1" s="1"/>
  <c r="C41" i="1"/>
  <c r="C51" i="1" s="1"/>
  <c r="G37" i="1"/>
  <c r="G47" i="1" s="1"/>
  <c r="F38" i="1"/>
  <c r="F48" i="1" s="1"/>
  <c r="D41" i="1"/>
  <c r="D51" i="1" s="1"/>
  <c r="C43" i="1"/>
  <c r="C53" i="1" s="1"/>
  <c r="B39" i="1"/>
  <c r="B49" i="1" s="1"/>
  <c r="B40" i="1"/>
  <c r="B50" i="1" s="1"/>
  <c r="B41" i="1"/>
  <c r="B51" i="1" s="1"/>
  <c r="B42" i="1"/>
  <c r="B52" i="1" s="1"/>
  <c r="C44" i="1"/>
  <c r="C54" i="1" s="1"/>
  <c r="F42" i="1"/>
  <c r="F52" i="1" s="1"/>
</calcChain>
</file>

<file path=xl/sharedStrings.xml><?xml version="1.0" encoding="utf-8"?>
<sst xmlns="http://schemas.openxmlformats.org/spreadsheetml/2006/main" count="79" uniqueCount="32">
  <si>
    <t>A</t>
  </si>
  <si>
    <t>340 Read#1</t>
  </si>
  <si>
    <t>B</t>
  </si>
  <si>
    <t>C</t>
  </si>
  <si>
    <t>D</t>
  </si>
  <si>
    <t>E</t>
  </si>
  <si>
    <t>F</t>
  </si>
  <si>
    <t>G</t>
  </si>
  <si>
    <t>H</t>
  </si>
  <si>
    <t>glucose assay</t>
  </si>
  <si>
    <t>10 mM gluc</t>
  </si>
  <si>
    <t>8 mM gluc</t>
  </si>
  <si>
    <t>6 mM gluc</t>
  </si>
  <si>
    <t>4 mM gluc</t>
  </si>
  <si>
    <t>3 mM gluc</t>
  </si>
  <si>
    <t>2 mM gluc</t>
  </si>
  <si>
    <t>1 mM gluc</t>
  </si>
  <si>
    <t>0 mM gluc</t>
  </si>
  <si>
    <t>mM glucose</t>
  </si>
  <si>
    <t>5 uL samples and stds</t>
  </si>
  <si>
    <t>200 uL starting volume</t>
  </si>
  <si>
    <t>a340</t>
  </si>
  <si>
    <t>slope</t>
  </si>
  <si>
    <t>intercept</t>
  </si>
  <si>
    <t>R2</t>
  </si>
  <si>
    <t>340 Read#44</t>
  </si>
  <si>
    <t>a</t>
  </si>
  <si>
    <t>x</t>
  </si>
  <si>
    <t>y</t>
  </si>
  <si>
    <t>z</t>
  </si>
  <si>
    <t>b</t>
  </si>
  <si>
    <t xml:space="preserve">nmol glucose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</si>
</sst>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Sheet1!$C$22</c:f>
              <c:strCache>
                <c:ptCount val="1"/>
                <c:pt idx="0">
                  <c:v>mM glucose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Sheet1!$B$23:$B$30</c:f>
              <c:numCache>
                <c:formatCode>General</c:formatCode>
                <c:ptCount val="8"/>
                <c:pt idx="0">
                  <c:v>0.94350000000000001</c:v>
                </c:pt>
                <c:pt idx="1">
                  <c:v>0.76649999999999996</c:v>
                </c:pt>
                <c:pt idx="2">
                  <c:v>0.58099999999999996</c:v>
                </c:pt>
                <c:pt idx="3">
                  <c:v>0.4365</c:v>
                </c:pt>
                <c:pt idx="4">
                  <c:v>0.39250000000000002</c:v>
                </c:pt>
                <c:pt idx="5">
                  <c:v>0.312</c:v>
                </c:pt>
                <c:pt idx="6">
                  <c:v>0.22500000000000001</c:v>
                </c:pt>
                <c:pt idx="7">
                  <c:v>0.14549999999999999</c:v>
                </c:pt>
              </c:numCache>
            </c:numRef>
          </c:xVal>
          <c:yVal>
            <c:numRef>
              <c:f>Sheet1!$C$23:$C$30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13-4264-A446-3ADC37AD5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64496"/>
        <c:axId val="591066160"/>
      </c:scatterChart>
      <c:valAx>
        <c:axId val="59106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066160"/>
        <c:crosses val="autoZero"/>
        <c:crossBetween val="midCat"/>
      </c:valAx>
      <c:valAx>
        <c:axId val="59106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064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21</xdr:row>
      <xdr:rowOff>57149</xdr:rowOff>
    </xdr:from>
    <xdr:to>
      <xdr:col>7</xdr:col>
      <xdr:colOff>0</xdr:colOff>
      <xdr:row>31</xdr:row>
      <xdr:rowOff>33336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EBEC2B2-7144-9E08-4C79-5D534645B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9B3AF-2252-489F-BD7A-3CEB84492E69}">
  <dimension ref="A1:J54"/>
  <sheetViews>
    <sheetView tabSelected="1" workbookViewId="0">
      <selection activeCell="B1" sqref="B1:G1"/>
    </sheetView>
  </sheetViews>
  <sheetFormatPr defaultRowHeight="15" x14ac:dyDescent="0.25"/>
  <cols>
    <col min="2" max="2" width="11.5703125" bestFit="1" customWidth="1"/>
  </cols>
  <sheetData>
    <row r="1" spans="1:10" x14ac:dyDescent="0.25">
      <c r="B1" s="8" t="s">
        <v>9</v>
      </c>
      <c r="C1" s="8"/>
      <c r="D1" s="8"/>
      <c r="E1" s="8"/>
      <c r="F1" s="8"/>
      <c r="G1" s="8"/>
    </row>
    <row r="2" spans="1:10" x14ac:dyDescent="0.25">
      <c r="A2" s="1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</row>
    <row r="3" spans="1:10" x14ac:dyDescent="0.25">
      <c r="A3" s="2" t="s">
        <v>0</v>
      </c>
      <c r="B3" s="6" t="s">
        <v>27</v>
      </c>
      <c r="C3" s="7"/>
      <c r="D3" s="7"/>
      <c r="E3" s="7"/>
      <c r="F3" s="7"/>
      <c r="G3" s="7"/>
      <c r="H3" s="4" t="s">
        <v>1</v>
      </c>
      <c r="J3" t="s">
        <v>19</v>
      </c>
    </row>
    <row r="4" spans="1:10" x14ac:dyDescent="0.25">
      <c r="A4" s="2" t="s">
        <v>2</v>
      </c>
      <c r="B4" s="6" t="s">
        <v>28</v>
      </c>
      <c r="C4" s="7"/>
      <c r="D4" s="7"/>
      <c r="E4" s="7"/>
      <c r="F4" s="7"/>
      <c r="G4" s="7"/>
      <c r="H4" s="4" t="s">
        <v>1</v>
      </c>
    </row>
    <row r="5" spans="1:10" x14ac:dyDescent="0.25">
      <c r="A5" s="2" t="s">
        <v>3</v>
      </c>
      <c r="B5" s="6" t="s">
        <v>29</v>
      </c>
      <c r="C5" s="7"/>
      <c r="D5" s="7"/>
      <c r="E5" s="7"/>
      <c r="F5" s="7"/>
      <c r="G5" s="7"/>
      <c r="H5" s="4" t="s">
        <v>1</v>
      </c>
      <c r="J5" t="s">
        <v>20</v>
      </c>
    </row>
    <row r="6" spans="1:10" x14ac:dyDescent="0.25">
      <c r="A6" s="2" t="s">
        <v>4</v>
      </c>
      <c r="B6" s="6" t="s">
        <v>26</v>
      </c>
      <c r="C6" s="7"/>
      <c r="D6" s="7"/>
      <c r="E6" s="7"/>
      <c r="F6" s="7"/>
      <c r="G6" s="7"/>
      <c r="H6" s="4" t="s">
        <v>1</v>
      </c>
    </row>
    <row r="7" spans="1:10" x14ac:dyDescent="0.25">
      <c r="A7" s="2" t="s">
        <v>5</v>
      </c>
      <c r="B7" s="6" t="s">
        <v>30</v>
      </c>
      <c r="C7" s="7"/>
      <c r="D7" s="7"/>
      <c r="E7" s="7"/>
      <c r="F7" s="7"/>
      <c r="G7" s="7"/>
      <c r="H7" s="4" t="s">
        <v>1</v>
      </c>
    </row>
    <row r="8" spans="1:10" ht="25.5" x14ac:dyDescent="0.25">
      <c r="A8" s="2" t="s">
        <v>6</v>
      </c>
      <c r="B8" s="3" t="s">
        <v>10</v>
      </c>
      <c r="C8" s="3" t="s">
        <v>10</v>
      </c>
      <c r="D8" s="3" t="s">
        <v>13</v>
      </c>
      <c r="E8" s="3" t="s">
        <v>13</v>
      </c>
      <c r="F8" s="3" t="s">
        <v>16</v>
      </c>
      <c r="G8" s="3" t="s">
        <v>16</v>
      </c>
      <c r="H8" s="4" t="s">
        <v>1</v>
      </c>
    </row>
    <row r="9" spans="1:10" ht="25.5" x14ac:dyDescent="0.25">
      <c r="A9" s="2" t="s">
        <v>7</v>
      </c>
      <c r="B9" s="3" t="s">
        <v>11</v>
      </c>
      <c r="C9" s="3" t="s">
        <v>11</v>
      </c>
      <c r="D9" s="3" t="s">
        <v>14</v>
      </c>
      <c r="E9" s="3" t="s">
        <v>14</v>
      </c>
      <c r="F9" s="3" t="s">
        <v>17</v>
      </c>
      <c r="G9" s="3" t="s">
        <v>17</v>
      </c>
      <c r="H9" s="4" t="s">
        <v>1</v>
      </c>
    </row>
    <row r="10" spans="1:10" ht="25.5" x14ac:dyDescent="0.25">
      <c r="A10" s="2" t="s">
        <v>8</v>
      </c>
      <c r="B10" s="3" t="s">
        <v>12</v>
      </c>
      <c r="C10" s="3" t="s">
        <v>12</v>
      </c>
      <c r="D10" s="3" t="s">
        <v>15</v>
      </c>
      <c r="E10" s="3" t="s">
        <v>15</v>
      </c>
      <c r="F10" s="3"/>
      <c r="G10" s="3"/>
      <c r="H10" s="4" t="s">
        <v>1</v>
      </c>
    </row>
    <row r="12" spans="1:10" x14ac:dyDescent="0.25">
      <c r="A12" s="1"/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</row>
    <row r="13" spans="1:10" ht="18" x14ac:dyDescent="0.25">
      <c r="A13" s="2" t="s">
        <v>0</v>
      </c>
      <c r="B13" s="3">
        <v>0.56799999999999995</v>
      </c>
      <c r="C13" s="3">
        <v>0.56999999999999995</v>
      </c>
      <c r="D13" s="3">
        <v>0.56699999999999995</v>
      </c>
      <c r="E13" s="3">
        <v>0.57299999999999995</v>
      </c>
      <c r="F13" s="3">
        <v>0.56699999999999995</v>
      </c>
      <c r="G13" s="3">
        <v>0.56699999999999995</v>
      </c>
      <c r="H13" s="4" t="s">
        <v>25</v>
      </c>
    </row>
    <row r="14" spans="1:10" ht="18" x14ac:dyDescent="0.25">
      <c r="A14" s="2" t="s">
        <v>2</v>
      </c>
      <c r="B14" s="3">
        <v>0.48399999999999999</v>
      </c>
      <c r="C14" s="3">
        <v>0.58699999999999997</v>
      </c>
      <c r="D14" s="3">
        <v>0.66900000000000004</v>
      </c>
      <c r="E14" s="3">
        <v>0.78300000000000003</v>
      </c>
      <c r="F14" s="3">
        <v>0.85599999999999998</v>
      </c>
      <c r="G14" s="3">
        <v>0.89400000000000002</v>
      </c>
      <c r="H14" s="4" t="s">
        <v>25</v>
      </c>
    </row>
    <row r="15" spans="1:10" ht="18" x14ac:dyDescent="0.25">
      <c r="A15" s="2" t="s">
        <v>3</v>
      </c>
      <c r="B15" s="3">
        <v>0.52100000000000002</v>
      </c>
      <c r="C15" s="3">
        <v>0.55300000000000005</v>
      </c>
      <c r="D15" s="3">
        <v>0.56999999999999995</v>
      </c>
      <c r="E15" s="3">
        <v>0.504</v>
      </c>
      <c r="F15" s="3">
        <v>0.58299999999999996</v>
      </c>
      <c r="G15" s="3">
        <v>0.57599999999999996</v>
      </c>
      <c r="H15" s="4" t="s">
        <v>25</v>
      </c>
    </row>
    <row r="16" spans="1:10" ht="18" x14ac:dyDescent="0.25">
      <c r="A16" s="2" t="s">
        <v>4</v>
      </c>
      <c r="B16" s="3">
        <v>0.48</v>
      </c>
      <c r="C16" s="3">
        <v>0.56999999999999995</v>
      </c>
      <c r="D16" s="3">
        <v>0.72399999999999998</v>
      </c>
      <c r="E16" s="3">
        <v>0.77400000000000002</v>
      </c>
      <c r="F16" s="3">
        <v>0.93100000000000005</v>
      </c>
      <c r="G16" s="3">
        <v>0.53700000000000003</v>
      </c>
      <c r="H16" s="4" t="s">
        <v>25</v>
      </c>
    </row>
    <row r="17" spans="1:8" ht="18" x14ac:dyDescent="0.25">
      <c r="A17" s="2" t="s">
        <v>5</v>
      </c>
      <c r="B17" s="3">
        <v>0.45</v>
      </c>
      <c r="C17" s="3">
        <v>0.60199999999999998</v>
      </c>
      <c r="D17" s="3">
        <v>0.51900000000000002</v>
      </c>
      <c r="E17" s="3">
        <v>0.64100000000000001</v>
      </c>
      <c r="F17" s="3">
        <v>0.59099999999999997</v>
      </c>
      <c r="G17" s="3">
        <v>0.60699999999999998</v>
      </c>
      <c r="H17" s="4" t="s">
        <v>25</v>
      </c>
    </row>
    <row r="18" spans="1:8" ht="18" x14ac:dyDescent="0.25">
      <c r="A18" s="2" t="s">
        <v>6</v>
      </c>
      <c r="B18" s="3">
        <v>0.94199999999999995</v>
      </c>
      <c r="C18" s="3">
        <v>0.94499999999999995</v>
      </c>
      <c r="D18" s="3">
        <v>0.435</v>
      </c>
      <c r="E18" s="3">
        <v>0.438</v>
      </c>
      <c r="F18" s="3">
        <v>0.22500000000000001</v>
      </c>
      <c r="G18" s="3">
        <v>0.22500000000000001</v>
      </c>
      <c r="H18" s="4" t="s">
        <v>25</v>
      </c>
    </row>
    <row r="19" spans="1:8" ht="18" x14ac:dyDescent="0.25">
      <c r="A19" s="2" t="s">
        <v>7</v>
      </c>
      <c r="B19" s="3">
        <v>0.77200000000000002</v>
      </c>
      <c r="C19" s="3">
        <v>0.76100000000000001</v>
      </c>
      <c r="D19" s="3">
        <v>0.39100000000000001</v>
      </c>
      <c r="E19" s="3">
        <v>0.39400000000000002</v>
      </c>
      <c r="F19" s="3">
        <v>0.14699999999999999</v>
      </c>
      <c r="G19" s="3">
        <v>0.14399999999999999</v>
      </c>
      <c r="H19" s="4" t="s">
        <v>25</v>
      </c>
    </row>
    <row r="20" spans="1:8" ht="18" x14ac:dyDescent="0.25">
      <c r="A20" s="2" t="s">
        <v>8</v>
      </c>
      <c r="B20" s="3">
        <v>0.55300000000000005</v>
      </c>
      <c r="C20" s="3">
        <v>0.60899999999999999</v>
      </c>
      <c r="D20" s="3">
        <v>0.31</v>
      </c>
      <c r="E20" s="3">
        <v>0.314</v>
      </c>
      <c r="F20" s="3">
        <v>0.253</v>
      </c>
      <c r="G20" s="3">
        <v>0.252</v>
      </c>
      <c r="H20" s="4" t="s">
        <v>25</v>
      </c>
    </row>
    <row r="22" spans="1:8" ht="25.5" x14ac:dyDescent="0.25">
      <c r="B22" t="s">
        <v>21</v>
      </c>
      <c r="C22" s="5" t="s">
        <v>18</v>
      </c>
    </row>
    <row r="23" spans="1:8" x14ac:dyDescent="0.25">
      <c r="B23" s="5">
        <f>AVERAGE(B18:C18)</f>
        <v>0.94350000000000001</v>
      </c>
      <c r="C23">
        <v>10</v>
      </c>
    </row>
    <row r="24" spans="1:8" x14ac:dyDescent="0.25">
      <c r="B24" s="5">
        <f>AVERAGE(B19:C19)</f>
        <v>0.76649999999999996</v>
      </c>
      <c r="C24">
        <v>8</v>
      </c>
    </row>
    <row r="25" spans="1:8" x14ac:dyDescent="0.25">
      <c r="B25" s="5">
        <f>AVERAGE(B20:C20)</f>
        <v>0.58099999999999996</v>
      </c>
      <c r="C25">
        <v>6</v>
      </c>
    </row>
    <row r="26" spans="1:8" x14ac:dyDescent="0.25">
      <c r="B26" s="5">
        <f>AVERAGE(D18:E18)</f>
        <v>0.4365</v>
      </c>
      <c r="C26">
        <v>4</v>
      </c>
    </row>
    <row r="27" spans="1:8" x14ac:dyDescent="0.25">
      <c r="B27" s="5">
        <f>AVERAGE(D19:E19)</f>
        <v>0.39250000000000002</v>
      </c>
      <c r="C27">
        <v>3</v>
      </c>
    </row>
    <row r="28" spans="1:8" x14ac:dyDescent="0.25">
      <c r="B28" s="5">
        <f>AVERAGE(D20:E20)</f>
        <v>0.312</v>
      </c>
      <c r="C28">
        <v>2</v>
      </c>
    </row>
    <row r="29" spans="1:8" x14ac:dyDescent="0.25">
      <c r="B29" s="5">
        <f>AVERAGE(F18:G18)</f>
        <v>0.22500000000000001</v>
      </c>
      <c r="C29">
        <v>1</v>
      </c>
    </row>
    <row r="30" spans="1:8" x14ac:dyDescent="0.25">
      <c r="B30" s="5">
        <f>AVERAGE(F19:G19)</f>
        <v>0.14549999999999999</v>
      </c>
      <c r="C30">
        <v>0</v>
      </c>
    </row>
    <row r="32" spans="1:8" x14ac:dyDescent="0.25">
      <c r="B32" t="s">
        <v>22</v>
      </c>
      <c r="C32">
        <f>SLOPE(C23:C30,B23:B30)</f>
        <v>12.777078277666908</v>
      </c>
    </row>
    <row r="33" spans="1:7" x14ac:dyDescent="0.25">
      <c r="B33" t="s">
        <v>23</v>
      </c>
      <c r="C33">
        <f>INTERCEPT(C23:C30,B23:B30)</f>
        <v>-1.8231050188535525</v>
      </c>
    </row>
    <row r="34" spans="1:7" x14ac:dyDescent="0.25">
      <c r="B34" t="s">
        <v>24</v>
      </c>
      <c r="C34">
        <f>RSQ(B23:B30,C23:C30)</f>
        <v>0.9959956676709385</v>
      </c>
    </row>
    <row r="36" spans="1:7" ht="30" x14ac:dyDescent="0.25">
      <c r="A36" s="1" t="s">
        <v>18</v>
      </c>
      <c r="B36" s="2">
        <v>1</v>
      </c>
      <c r="C36" s="2">
        <v>2</v>
      </c>
      <c r="D36" s="2">
        <v>3</v>
      </c>
      <c r="E36" s="2">
        <v>4</v>
      </c>
      <c r="F36" s="2">
        <v>5</v>
      </c>
      <c r="G36" s="2">
        <v>6</v>
      </c>
    </row>
    <row r="37" spans="1:7" x14ac:dyDescent="0.25">
      <c r="A37" s="2" t="s">
        <v>0</v>
      </c>
      <c r="B37" s="3">
        <f>B13*$C$32+$C$33</f>
        <v>5.4342754428612503</v>
      </c>
      <c r="C37" s="3">
        <f t="shared" ref="C37:G37" si="0">C13*$C$32+$C$33</f>
        <v>5.459829599416584</v>
      </c>
      <c r="D37" s="3">
        <f t="shared" si="0"/>
        <v>5.4214983645835835</v>
      </c>
      <c r="E37" s="3">
        <f t="shared" si="0"/>
        <v>5.4981608342495853</v>
      </c>
      <c r="F37" s="3">
        <f t="shared" si="0"/>
        <v>5.4214983645835835</v>
      </c>
      <c r="G37" s="3">
        <f t="shared" si="0"/>
        <v>5.4214983645835835</v>
      </c>
    </row>
    <row r="38" spans="1:7" x14ac:dyDescent="0.25">
      <c r="A38" s="2" t="s">
        <v>2</v>
      </c>
      <c r="B38" s="3">
        <f t="shared" ref="B38:G44" si="1">B14*$C$32+$C$33</f>
        <v>4.3610008675372303</v>
      </c>
      <c r="C38" s="3">
        <f t="shared" si="1"/>
        <v>5.6770399301369219</v>
      </c>
      <c r="D38" s="3">
        <f t="shared" si="1"/>
        <v>6.7247603489056091</v>
      </c>
      <c r="E38" s="3">
        <f t="shared" si="1"/>
        <v>8.1813472725596377</v>
      </c>
      <c r="F38" s="3">
        <f t="shared" si="1"/>
        <v>9.1140739868293217</v>
      </c>
      <c r="G38" s="3">
        <f t="shared" si="1"/>
        <v>9.5996029613806648</v>
      </c>
    </row>
    <row r="39" spans="1:7" x14ac:dyDescent="0.25">
      <c r="A39" s="2" t="s">
        <v>3</v>
      </c>
      <c r="B39" s="3">
        <f t="shared" si="1"/>
        <v>4.8337527638109066</v>
      </c>
      <c r="C39" s="3">
        <f t="shared" si="1"/>
        <v>5.2426192686962478</v>
      </c>
      <c r="D39" s="3">
        <f t="shared" si="1"/>
        <v>5.459829599416584</v>
      </c>
      <c r="E39" s="3">
        <f t="shared" si="1"/>
        <v>4.6165424330905687</v>
      </c>
      <c r="F39" s="3">
        <f t="shared" si="1"/>
        <v>5.6259316170262545</v>
      </c>
      <c r="G39" s="3">
        <f t="shared" si="1"/>
        <v>5.5364920690825858</v>
      </c>
    </row>
    <row r="40" spans="1:7" x14ac:dyDescent="0.25">
      <c r="A40" s="2" t="s">
        <v>4</v>
      </c>
      <c r="B40" s="3">
        <f t="shared" si="1"/>
        <v>4.3098925544265629</v>
      </c>
      <c r="C40" s="3">
        <f t="shared" si="1"/>
        <v>5.459829599416584</v>
      </c>
      <c r="D40" s="3">
        <f t="shared" si="1"/>
        <v>7.4274996541772884</v>
      </c>
      <c r="E40" s="3">
        <f t="shared" si="1"/>
        <v>8.0663535680606344</v>
      </c>
      <c r="F40" s="3">
        <f t="shared" si="1"/>
        <v>10.072354857654339</v>
      </c>
      <c r="G40" s="3">
        <f t="shared" si="1"/>
        <v>5.0381860162535776</v>
      </c>
    </row>
    <row r="41" spans="1:7" x14ac:dyDescent="0.25">
      <c r="A41" s="2" t="s">
        <v>5</v>
      </c>
      <c r="B41" s="3">
        <f t="shared" si="1"/>
        <v>3.9265802060965562</v>
      </c>
      <c r="C41" s="3">
        <f t="shared" si="1"/>
        <v>5.8686961043019252</v>
      </c>
      <c r="D41" s="3">
        <f t="shared" si="1"/>
        <v>4.8081986072555729</v>
      </c>
      <c r="E41" s="3">
        <f t="shared" si="1"/>
        <v>6.3670021571309361</v>
      </c>
      <c r="F41" s="3">
        <f t="shared" si="1"/>
        <v>5.7281482432475892</v>
      </c>
      <c r="G41" s="3">
        <f t="shared" si="1"/>
        <v>5.9325814956902603</v>
      </c>
    </row>
    <row r="42" spans="1:7" x14ac:dyDescent="0.25">
      <c r="A42" s="2" t="s">
        <v>6</v>
      </c>
      <c r="B42" s="3">
        <f t="shared" si="1"/>
        <v>10.212902718708673</v>
      </c>
      <c r="C42" s="3">
        <f t="shared" si="1"/>
        <v>10.251233953541675</v>
      </c>
      <c r="D42" s="3">
        <f t="shared" si="1"/>
        <v>3.734924031931552</v>
      </c>
      <c r="E42" s="3">
        <f t="shared" si="1"/>
        <v>3.7732552667645534</v>
      </c>
      <c r="F42" s="3">
        <f t="shared" si="1"/>
        <v>1.0517375936215019</v>
      </c>
      <c r="G42" s="3">
        <f t="shared" si="1"/>
        <v>1.0517375936215019</v>
      </c>
    </row>
    <row r="43" spans="1:7" x14ac:dyDescent="0.25">
      <c r="A43" s="2" t="s">
        <v>7</v>
      </c>
      <c r="B43" s="3">
        <f t="shared" si="1"/>
        <v>8.0407994115053008</v>
      </c>
      <c r="C43" s="3">
        <f t="shared" si="1"/>
        <v>7.9002515504509647</v>
      </c>
      <c r="D43" s="3">
        <f t="shared" si="1"/>
        <v>3.1727325877142087</v>
      </c>
      <c r="E43" s="3">
        <f t="shared" si="1"/>
        <v>3.2110638225472092</v>
      </c>
      <c r="F43" s="3">
        <f t="shared" si="1"/>
        <v>5.5125487963482822E-2</v>
      </c>
      <c r="G43" s="3">
        <f t="shared" si="1"/>
        <v>1.6794253130482106E-2</v>
      </c>
    </row>
    <row r="44" spans="1:7" x14ac:dyDescent="0.25">
      <c r="A44" s="2" t="s">
        <v>8</v>
      </c>
      <c r="B44" s="3">
        <f t="shared" si="1"/>
        <v>5.2426192686962478</v>
      </c>
      <c r="C44" s="3">
        <f t="shared" si="1"/>
        <v>5.9581356522455939</v>
      </c>
      <c r="D44" s="3">
        <f t="shared" si="1"/>
        <v>2.1377892472231887</v>
      </c>
      <c r="E44" s="3">
        <f t="shared" si="1"/>
        <v>2.1888975603338565</v>
      </c>
      <c r="F44" s="3"/>
      <c r="G44" s="3"/>
    </row>
    <row r="46" spans="1:7" ht="30" x14ac:dyDescent="0.25">
      <c r="A46" s="1" t="s">
        <v>31</v>
      </c>
      <c r="B46" s="2">
        <v>1</v>
      </c>
      <c r="C46" s="2">
        <v>2</v>
      </c>
      <c r="D46" s="2">
        <v>3</v>
      </c>
      <c r="E46" s="2">
        <v>4</v>
      </c>
      <c r="F46" s="2">
        <v>5</v>
      </c>
      <c r="G46" s="2">
        <v>6</v>
      </c>
    </row>
    <row r="47" spans="1:7" x14ac:dyDescent="0.25">
      <c r="A47" s="2" t="s">
        <v>0</v>
      </c>
      <c r="B47" s="3">
        <f>B37*0.2*(1/1000)*1000*1000</f>
        <v>1086.85508857225</v>
      </c>
      <c r="C47" s="3">
        <f t="shared" ref="C47:G47" si="2">C37*0.2*(1/1000)*1000*1000</f>
        <v>1091.9659198833169</v>
      </c>
      <c r="D47" s="3">
        <f t="shared" si="2"/>
        <v>1084.2996729167166</v>
      </c>
      <c r="E47" s="3">
        <f t="shared" si="2"/>
        <v>1099.6321668499172</v>
      </c>
      <c r="F47" s="3">
        <f t="shared" si="2"/>
        <v>1084.2996729167166</v>
      </c>
      <c r="G47" s="3">
        <f t="shared" si="2"/>
        <v>1084.2996729167166</v>
      </c>
    </row>
    <row r="48" spans="1:7" x14ac:dyDescent="0.25">
      <c r="A48" s="2" t="s">
        <v>2</v>
      </c>
      <c r="B48" s="3">
        <f t="shared" ref="B48:G54" si="3">B38*0.2*(1/1000)*1000*1000</f>
        <v>872.20017350744604</v>
      </c>
      <c r="C48" s="3">
        <f t="shared" si="3"/>
        <v>1135.4079860273844</v>
      </c>
      <c r="D48" s="3">
        <f t="shared" si="3"/>
        <v>1344.952069781122</v>
      </c>
      <c r="E48" s="3">
        <f t="shared" si="3"/>
        <v>1636.2694545119277</v>
      </c>
      <c r="F48" s="3">
        <f t="shared" si="3"/>
        <v>1822.8147973658645</v>
      </c>
      <c r="G48" s="3">
        <f t="shared" si="3"/>
        <v>1919.920592276133</v>
      </c>
    </row>
    <row r="49" spans="1:7" x14ac:dyDescent="0.25">
      <c r="A49" s="2" t="s">
        <v>3</v>
      </c>
      <c r="B49" s="3">
        <f t="shared" si="3"/>
        <v>966.75055276218131</v>
      </c>
      <c r="C49" s="3">
        <f t="shared" si="3"/>
        <v>1048.5238537392497</v>
      </c>
      <c r="D49" s="3">
        <f t="shared" si="3"/>
        <v>1091.9659198833169</v>
      </c>
      <c r="E49" s="3">
        <f t="shared" si="3"/>
        <v>923.30848661811388</v>
      </c>
      <c r="F49" s="3">
        <f t="shared" si="3"/>
        <v>1125.1863234052512</v>
      </c>
      <c r="G49" s="3">
        <f t="shared" si="3"/>
        <v>1107.2984138165173</v>
      </c>
    </row>
    <row r="50" spans="1:7" x14ac:dyDescent="0.25">
      <c r="A50" s="2" t="s">
        <v>4</v>
      </c>
      <c r="B50" s="3">
        <f t="shared" si="3"/>
        <v>861.97851088531263</v>
      </c>
      <c r="C50" s="3">
        <f t="shared" si="3"/>
        <v>1091.9659198833169</v>
      </c>
      <c r="D50" s="3">
        <f t="shared" si="3"/>
        <v>1485.4999308354577</v>
      </c>
      <c r="E50" s="3">
        <f t="shared" si="3"/>
        <v>1613.2707136121271</v>
      </c>
      <c r="F50" s="3">
        <f t="shared" si="3"/>
        <v>2014.4709715308679</v>
      </c>
      <c r="G50" s="3">
        <f t="shared" si="3"/>
        <v>1007.6372032507155</v>
      </c>
    </row>
    <row r="51" spans="1:7" x14ac:dyDescent="0.25">
      <c r="A51" s="2" t="s">
        <v>5</v>
      </c>
      <c r="B51" s="3">
        <f t="shared" si="3"/>
        <v>785.31604121931139</v>
      </c>
      <c r="C51" s="3">
        <f t="shared" si="3"/>
        <v>1173.7392208603851</v>
      </c>
      <c r="D51" s="3">
        <f t="shared" si="3"/>
        <v>961.63972145111461</v>
      </c>
      <c r="E51" s="3">
        <f t="shared" si="3"/>
        <v>1273.4004314261872</v>
      </c>
      <c r="F51" s="3">
        <f t="shared" si="3"/>
        <v>1145.629648649518</v>
      </c>
      <c r="G51" s="3">
        <f t="shared" si="3"/>
        <v>1186.5162991380521</v>
      </c>
    </row>
    <row r="52" spans="1:7" x14ac:dyDescent="0.25">
      <c r="A52" s="2" t="s">
        <v>6</v>
      </c>
      <c r="B52" s="3">
        <f t="shared" si="3"/>
        <v>2042.5805437417348</v>
      </c>
      <c r="C52" s="3">
        <f t="shared" si="3"/>
        <v>2050.2467907083351</v>
      </c>
      <c r="D52" s="3">
        <f t="shared" si="3"/>
        <v>746.98480638631054</v>
      </c>
      <c r="E52" s="3">
        <f t="shared" si="3"/>
        <v>754.65105335291071</v>
      </c>
      <c r="F52" s="3">
        <f t="shared" si="3"/>
        <v>210.34751872430039</v>
      </c>
      <c r="G52" s="3">
        <f t="shared" si="3"/>
        <v>210.34751872430039</v>
      </c>
    </row>
    <row r="53" spans="1:7" x14ac:dyDescent="0.25">
      <c r="A53" s="2" t="s">
        <v>7</v>
      </c>
      <c r="B53" s="3">
        <f t="shared" si="3"/>
        <v>1608.1598823010604</v>
      </c>
      <c r="C53" s="3">
        <f t="shared" si="3"/>
        <v>1580.0503100901931</v>
      </c>
      <c r="D53" s="3">
        <f t="shared" si="3"/>
        <v>634.5465175428418</v>
      </c>
      <c r="E53" s="3">
        <f t="shared" si="3"/>
        <v>642.21276450944185</v>
      </c>
      <c r="F53" s="3">
        <f t="shared" si="3"/>
        <v>11.025097592696564</v>
      </c>
      <c r="G53" s="3">
        <f t="shared" si="3"/>
        <v>3.3588506260964213</v>
      </c>
    </row>
    <row r="54" spans="1:7" x14ac:dyDescent="0.25">
      <c r="A54" s="2" t="s">
        <v>8</v>
      </c>
      <c r="B54" s="3">
        <f t="shared" si="3"/>
        <v>1048.5238537392497</v>
      </c>
      <c r="C54" s="3">
        <f t="shared" si="3"/>
        <v>1191.627130449119</v>
      </c>
      <c r="D54" s="3">
        <f t="shared" si="3"/>
        <v>427.55784944463778</v>
      </c>
      <c r="E54" s="3">
        <f t="shared" si="3"/>
        <v>437.77951206677136</v>
      </c>
      <c r="F54" s="3"/>
      <c r="G54" s="3"/>
    </row>
  </sheetData>
  <mergeCells count="6">
    <mergeCell ref="B7:G7"/>
    <mergeCell ref="B1:G1"/>
    <mergeCell ref="B3:G3"/>
    <mergeCell ref="B4:G4"/>
    <mergeCell ref="B5:G5"/>
    <mergeCell ref="B6:G6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Labuser</cp:lastModifiedBy>
  <dcterms:created xsi:type="dcterms:W3CDTF">2023-01-27T02:37:46Z</dcterms:created>
  <dcterms:modified xsi:type="dcterms:W3CDTF">2023-02-09T21:58:25Z</dcterms:modified>
</cp:coreProperties>
</file>