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0117999\Desktop\wsl_link\wsl_linked_folder\phd\tech_dev\protocols\bhb\"/>
    </mc:Choice>
  </mc:AlternateContent>
  <xr:revisionPtr revIDLastSave="0" documentId="13_ncr:1_{01AF5DB4-6F94-4279-AF39-AD4F24D1BFC2}" xr6:coauthVersionLast="45" xr6:coauthVersionMax="46" xr10:uidLastSave="{00000000-0000-0000-0000-000000000000}"/>
  <bookViews>
    <workbookView xWindow="-120" yWindow="-120" windowWidth="29040" windowHeight="16440" xr2:uid="{CA150D44-212C-B046-8FA1-AD8159146C6A}"/>
  </bookViews>
  <sheets>
    <sheet name="BAC-bead-synthes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7" i="1" l="1"/>
  <c r="B97" i="1" s="1"/>
  <c r="D96" i="1"/>
  <c r="B96" i="1" s="1"/>
  <c r="D95" i="1"/>
  <c r="B95" i="1" s="1"/>
  <c r="D94" i="1"/>
  <c r="B94" i="1" s="1"/>
  <c r="D93" i="1"/>
  <c r="B93" i="1" s="1"/>
  <c r="D92" i="1"/>
  <c r="B92" i="1" s="1"/>
  <c r="D91" i="1"/>
  <c r="B91" i="1" s="1"/>
  <c r="B86" i="1"/>
  <c r="D82" i="1" s="1"/>
  <c r="B77" i="1"/>
  <c r="B68" i="1"/>
  <c r="D67" i="1" s="1"/>
  <c r="B61" i="1"/>
  <c r="D59" i="1" s="1"/>
  <c r="B54" i="1"/>
  <c r="D51" i="1" s="1"/>
  <c r="B45" i="1"/>
  <c r="D43" i="1" s="1"/>
  <c r="B36" i="1"/>
  <c r="D34" i="1" s="1"/>
  <c r="B27" i="1"/>
  <c r="D26" i="1" s="1"/>
  <c r="D83" i="1" l="1"/>
  <c r="D84" i="1"/>
  <c r="D85" i="1"/>
  <c r="D25" i="1"/>
  <c r="D41" i="1"/>
  <c r="D60" i="1"/>
  <c r="B98" i="1"/>
  <c r="D66" i="1"/>
  <c r="D42" i="1"/>
  <c r="D73" i="1"/>
  <c r="D76" i="1"/>
  <c r="D52" i="1"/>
  <c r="D74" i="1"/>
  <c r="D44" i="1"/>
  <c r="D50" i="1"/>
  <c r="D75" i="1"/>
  <c r="D32" i="1"/>
  <c r="D53" i="1"/>
  <c r="D33" i="1"/>
  <c r="B20" i="1"/>
  <c r="D18" i="1" s="1"/>
  <c r="B12" i="1"/>
  <c r="D11" i="1" s="1"/>
  <c r="D9" i="1" l="1"/>
  <c r="D7" i="1"/>
  <c r="D10" i="1"/>
  <c r="D8" i="1"/>
  <c r="D19" i="1"/>
  <c r="D17" i="1"/>
</calcChain>
</file>

<file path=xl/sharedStrings.xml><?xml version="1.0" encoding="utf-8"?>
<sst xmlns="http://schemas.openxmlformats.org/spreadsheetml/2006/main" count="160" uniqueCount="38">
  <si>
    <t>Component</t>
  </si>
  <si>
    <t>Final</t>
  </si>
  <si>
    <t>Stock</t>
  </si>
  <si>
    <t>-</t>
  </si>
  <si>
    <t>KCl</t>
  </si>
  <si>
    <t>MgCl2</t>
  </si>
  <si>
    <t xml:space="preserve"> </t>
  </si>
  <si>
    <t>EDTA</t>
  </si>
  <si>
    <t>Water</t>
  </si>
  <si>
    <t>Buffer - compositions</t>
  </si>
  <si>
    <r>
      <t xml:space="preserve">1. </t>
    </r>
    <r>
      <rPr>
        <b/>
        <u/>
        <sz val="12"/>
        <color theme="1"/>
        <rFont val="Calibri (Body)"/>
      </rPr>
      <t>TBSET - Soln 1010 - 500 ml</t>
    </r>
  </si>
  <si>
    <t>Volume</t>
  </si>
  <si>
    <t>* All buffer are filtered with 0.2 um filter after preperation</t>
  </si>
  <si>
    <t>Tris HCl (8.0)</t>
  </si>
  <si>
    <t>NaCl</t>
  </si>
  <si>
    <t>KCL</t>
  </si>
  <si>
    <t>TX-100</t>
  </si>
  <si>
    <r>
      <t xml:space="preserve">2. </t>
    </r>
    <r>
      <rPr>
        <b/>
        <u/>
        <sz val="12"/>
        <color theme="1"/>
        <rFont val="Calibri (Body)"/>
      </rPr>
      <t>TET - Soln 1020 - 500 ml</t>
    </r>
  </si>
  <si>
    <t>TW-20</t>
  </si>
  <si>
    <r>
      <t xml:space="preserve">3. </t>
    </r>
    <r>
      <rPr>
        <b/>
        <u/>
        <sz val="12"/>
        <color theme="1"/>
        <rFont val="Calibri (Body)"/>
      </rPr>
      <t>BWB - Soln 1030 - 500 ml</t>
    </r>
  </si>
  <si>
    <r>
      <t xml:space="preserve">4. </t>
    </r>
    <r>
      <rPr>
        <b/>
        <u/>
        <sz val="12"/>
        <color theme="1"/>
        <rFont val="Calibri (Body)"/>
      </rPr>
      <t>PCR Buffer - Soln 1040 - 500 ml</t>
    </r>
  </si>
  <si>
    <r>
      <t xml:space="preserve">5. </t>
    </r>
    <r>
      <rPr>
        <b/>
        <u/>
        <sz val="12"/>
        <color theme="1"/>
        <rFont val="Calibri (Body)"/>
      </rPr>
      <t>STOP-25 - Soln 1050 - 500 ml</t>
    </r>
  </si>
  <si>
    <r>
      <t xml:space="preserve">6. </t>
    </r>
    <r>
      <rPr>
        <b/>
        <u/>
        <sz val="12"/>
        <color theme="1"/>
        <rFont val="Calibri (Body)"/>
      </rPr>
      <t>STOP-10 - Soln 1060 - 500 ml</t>
    </r>
  </si>
  <si>
    <t>NaOH</t>
  </si>
  <si>
    <t>Brij-35</t>
  </si>
  <si>
    <r>
      <t xml:space="preserve">8. </t>
    </r>
    <r>
      <rPr>
        <b/>
        <u/>
        <sz val="12"/>
        <color theme="1"/>
        <rFont val="Calibri (Body)"/>
      </rPr>
      <t>Neutralization buffer - Soln 1080 - 500 ml</t>
    </r>
  </si>
  <si>
    <r>
      <t>7a. Denaturation</t>
    </r>
    <r>
      <rPr>
        <b/>
        <u/>
        <sz val="12"/>
        <color theme="1"/>
        <rFont val="Calibri (Body)"/>
      </rPr>
      <t xml:space="preserve"> - Soln 1070a - 60 ml</t>
    </r>
  </si>
  <si>
    <r>
      <t>7b. Denaturation</t>
    </r>
    <r>
      <rPr>
        <b/>
        <u/>
        <sz val="12"/>
        <color theme="1"/>
        <rFont val="Calibri (Body)"/>
      </rPr>
      <t xml:space="preserve"> - Soln 1070b - 120 ml</t>
    </r>
  </si>
  <si>
    <t>M</t>
  </si>
  <si>
    <t>%</t>
  </si>
  <si>
    <t>9. QC buffer</t>
  </si>
  <si>
    <t>10. Freezing buffer</t>
  </si>
  <si>
    <t xml:space="preserve">Final drop </t>
  </si>
  <si>
    <t>Tris-HCl (pH 7)</t>
  </si>
  <si>
    <t>Tween-20</t>
  </si>
  <si>
    <t>Glycerol</t>
  </si>
  <si>
    <t>BSA</t>
  </si>
  <si>
    <t>dH2O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</si>
</sst>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theme="1"/>
      <name val="Courier"/>
      <family val="1"/>
    </font>
    <font>
      <b/>
      <u/>
      <sz val="12"/>
      <color theme="1"/>
      <name val="Calibri (Body)"/>
    </font>
    <font>
      <sz val="12"/>
      <color theme="1"/>
      <name val="Calibri (Body)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NumberFormat="1" applyFont="1"/>
    <xf numFmtId="0" fontId="2" fillId="0" borderId="0" xfId="0" applyNumberFormat="1" applyFont="1" applyAlignment="1">
      <alignment horizontal="left" vertical="center"/>
    </xf>
    <xf numFmtId="0" fontId="0" fillId="0" borderId="0" xfId="0" applyNumberFormat="1"/>
    <xf numFmtId="0" fontId="4" fillId="0" borderId="0" xfId="0" applyNumberFormat="1" applyFont="1"/>
    <xf numFmtId="0" fontId="0" fillId="0" borderId="0" xfId="0" applyNumberFormat="1" applyFont="1"/>
    <xf numFmtId="0" fontId="0" fillId="0" borderId="1" xfId="0" applyNumberFormat="1" applyBorder="1"/>
    <xf numFmtId="0" fontId="0" fillId="0" borderId="8" xfId="0" applyNumberFormat="1" applyBorder="1"/>
    <xf numFmtId="0" fontId="0" fillId="0" borderId="3" xfId="0" applyNumberFormat="1" applyBorder="1"/>
    <xf numFmtId="0" fontId="0" fillId="0" borderId="4" xfId="0" applyNumberFormat="1" applyBorder="1"/>
    <xf numFmtId="0" fontId="0" fillId="0" borderId="0" xfId="0" applyNumberFormat="1" applyFill="1" applyBorder="1"/>
    <xf numFmtId="0" fontId="0" fillId="0" borderId="6" xfId="0" applyNumberFormat="1" applyBorder="1"/>
    <xf numFmtId="0" fontId="0" fillId="0" borderId="9" xfId="0" applyNumberFormat="1" applyFill="1" applyBorder="1"/>
    <xf numFmtId="0" fontId="0" fillId="0" borderId="12" xfId="0" applyNumberFormat="1" applyBorder="1"/>
    <xf numFmtId="0" fontId="0" fillId="0" borderId="7" xfId="0" applyNumberFormat="1" applyBorder="1"/>
    <xf numFmtId="0" fontId="0" fillId="0" borderId="2" xfId="0" applyNumberFormat="1" applyBorder="1"/>
    <xf numFmtId="0" fontId="0" fillId="0" borderId="10" xfId="0" applyNumberFormat="1" applyFill="1" applyBorder="1"/>
    <xf numFmtId="0" fontId="0" fillId="0" borderId="11" xfId="0" applyNumberFormat="1" applyBorder="1"/>
    <xf numFmtId="0" fontId="0" fillId="0" borderId="5" xfId="0" applyNumberFormat="1" applyBorder="1"/>
    <xf numFmtId="0" fontId="0" fillId="0" borderId="13" xfId="0" applyNumberFormat="1" applyBorder="1"/>
    <xf numFmtId="0" fontId="0" fillId="2" borderId="7" xfId="0" applyNumberFormat="1" applyFill="1" applyBorder="1"/>
    <xf numFmtId="10" fontId="0" fillId="0" borderId="9" xfId="0" applyNumberFormat="1" applyFill="1" applyBorder="1"/>
    <xf numFmtId="10" fontId="0" fillId="0" borderId="12" xfId="0" applyNumberFormat="1" applyBorder="1"/>
    <xf numFmtId="0" fontId="5" fillId="0" borderId="0" xfId="0" applyNumberFormat="1" applyFont="1"/>
    <xf numFmtId="0" fontId="5" fillId="0" borderId="0" xfId="0" applyNumberFormat="1" applyFont="1" applyFill="1" applyBorder="1"/>
    <xf numFmtId="0" fontId="6" fillId="0" borderId="14" xfId="0" applyFont="1" applyBorder="1"/>
    <xf numFmtId="0" fontId="7" fillId="0" borderId="13" xfId="0" applyFont="1" applyBorder="1"/>
    <xf numFmtId="0" fontId="7" fillId="0" borderId="13" xfId="0" applyFont="1" applyBorder="1" applyAlignment="1">
      <alignment wrapText="1"/>
    </xf>
    <xf numFmtId="0" fontId="7" fillId="0" borderId="15" xfId="0" applyFont="1" applyBorder="1" applyAlignment="1">
      <alignment wrapText="1"/>
    </xf>
    <xf numFmtId="0" fontId="6" fillId="0" borderId="16" xfId="0" applyFont="1" applyBorder="1"/>
    <xf numFmtId="0" fontId="6" fillId="0" borderId="12" xfId="0" applyFont="1" applyBorder="1"/>
    <xf numFmtId="0" fontId="8" fillId="2" borderId="17" xfId="0" applyFont="1" applyFill="1" applyBorder="1"/>
    <xf numFmtId="2" fontId="6" fillId="0" borderId="12" xfId="0" applyNumberFormat="1" applyFont="1" applyBorder="1"/>
    <xf numFmtId="0" fontId="6" fillId="2" borderId="17" xfId="0" applyFont="1" applyFill="1" applyBorder="1"/>
    <xf numFmtId="0" fontId="6" fillId="0" borderId="18" xfId="0" applyFont="1" applyBorder="1"/>
    <xf numFmtId="0" fontId="6" fillId="0" borderId="19" xfId="0" applyFont="1" applyBorder="1"/>
    <xf numFmtId="0" fontId="7" fillId="0" borderId="2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E1BF3-B2B1-F947-BB38-F538D9F1850A}">
  <dimension ref="A1:H99"/>
  <sheetViews>
    <sheetView tabSelected="1" topLeftCell="A75" zoomScale="116" zoomScaleNormal="155" workbookViewId="0">
      <selection activeCell="E99" sqref="A90:E99"/>
    </sheetView>
  </sheetViews>
  <sheetFormatPr defaultColWidth="11" defaultRowHeight="15.75"/>
  <cols>
    <col min="1" max="1" width="13" style="3" customWidth="1"/>
    <col min="2" max="2" width="9.875" style="3" customWidth="1"/>
    <col min="3" max="3" width="9" style="3" customWidth="1"/>
    <col min="4" max="4" width="9.125" style="3" customWidth="1"/>
    <col min="5" max="5" width="5.625" style="3" customWidth="1"/>
    <col min="9" max="9" width="11.625" style="3" customWidth="1"/>
    <col min="10" max="16384" width="11" style="3"/>
  </cols>
  <sheetData>
    <row r="1" spans="1:5">
      <c r="A1" s="1" t="s">
        <v>9</v>
      </c>
      <c r="B1" s="2"/>
      <c r="C1" s="1"/>
      <c r="D1" s="2"/>
      <c r="E1" s="2"/>
    </row>
    <row r="2" spans="1:5">
      <c r="A2" s="4" t="s">
        <v>12</v>
      </c>
      <c r="B2" s="2"/>
      <c r="C2" s="1"/>
      <c r="D2" s="2"/>
      <c r="E2" s="2"/>
    </row>
    <row r="3" spans="1:5">
      <c r="A3" s="1"/>
      <c r="B3" s="2"/>
      <c r="C3" s="1"/>
      <c r="D3" s="2"/>
      <c r="E3" s="2"/>
    </row>
    <row r="4" spans="1:5" ht="16.5" thickBot="1">
      <c r="A4" s="1" t="s">
        <v>10</v>
      </c>
      <c r="B4" s="2"/>
      <c r="C4" s="5"/>
      <c r="D4" s="2"/>
      <c r="E4" s="2"/>
    </row>
    <row r="5" spans="1:5">
      <c r="A5" s="6" t="s">
        <v>0</v>
      </c>
      <c r="B5" s="9" t="s">
        <v>11</v>
      </c>
      <c r="C5" s="7" t="s">
        <v>2</v>
      </c>
      <c r="D5" s="8" t="s">
        <v>1</v>
      </c>
      <c r="E5" s="10" t="s">
        <v>6</v>
      </c>
    </row>
    <row r="6" spans="1:5">
      <c r="A6" s="11" t="s">
        <v>8</v>
      </c>
      <c r="B6" s="14">
        <v>465.85</v>
      </c>
      <c r="C6" s="12" t="s">
        <v>3</v>
      </c>
      <c r="D6" s="13" t="s">
        <v>3</v>
      </c>
    </row>
    <row r="7" spans="1:5">
      <c r="A7" s="11" t="s">
        <v>13</v>
      </c>
      <c r="B7" s="14">
        <v>5</v>
      </c>
      <c r="C7" s="12">
        <v>1</v>
      </c>
      <c r="D7" s="13">
        <f>C7*B7/$B$12</f>
        <v>0.01</v>
      </c>
      <c r="E7" s="3" t="s">
        <v>28</v>
      </c>
    </row>
    <row r="8" spans="1:5">
      <c r="A8" s="11" t="s">
        <v>14</v>
      </c>
      <c r="B8" s="14">
        <v>13.7</v>
      </c>
      <c r="C8" s="12">
        <v>5</v>
      </c>
      <c r="D8" s="13">
        <f>C8*B8/$B$12</f>
        <v>0.13700000000000001</v>
      </c>
      <c r="E8" s="3" t="s">
        <v>28</v>
      </c>
    </row>
    <row r="9" spans="1:5">
      <c r="A9" s="11" t="s">
        <v>15</v>
      </c>
      <c r="B9" s="14">
        <v>0.45</v>
      </c>
      <c r="C9" s="12">
        <v>3</v>
      </c>
      <c r="D9" s="13">
        <f>C9*B9/$B$12</f>
        <v>2.7000000000000001E-3</v>
      </c>
      <c r="E9" s="3" t="s">
        <v>28</v>
      </c>
    </row>
    <row r="10" spans="1:5">
      <c r="A10" s="11" t="s">
        <v>7</v>
      </c>
      <c r="B10" s="14">
        <v>10</v>
      </c>
      <c r="C10" s="12">
        <v>0.5</v>
      </c>
      <c r="D10" s="13">
        <f>C10*B10/$B$12</f>
        <v>0.01</v>
      </c>
      <c r="E10" s="3" t="s">
        <v>28</v>
      </c>
    </row>
    <row r="11" spans="1:5">
      <c r="A11" s="11" t="s">
        <v>16</v>
      </c>
      <c r="B11" s="14">
        <v>5</v>
      </c>
      <c r="C11" s="21">
        <v>0.1</v>
      </c>
      <c r="D11" s="22">
        <f>C11*B11/$B$12</f>
        <v>1E-3</v>
      </c>
      <c r="E11" s="3" t="s">
        <v>29</v>
      </c>
    </row>
    <row r="12" spans="1:5" ht="16.5" thickBot="1">
      <c r="A12" s="15"/>
      <c r="B12" s="14">
        <f>SUM(B6:B11)</f>
        <v>500</v>
      </c>
      <c r="C12" s="16"/>
      <c r="D12" s="17"/>
    </row>
    <row r="13" spans="1:5">
      <c r="C13" s="3" t="s">
        <v>6</v>
      </c>
    </row>
    <row r="14" spans="1:5" ht="16.5" thickBot="1">
      <c r="A14" s="1" t="s">
        <v>17</v>
      </c>
      <c r="B14" s="2"/>
      <c r="C14" s="5"/>
      <c r="D14" s="2"/>
    </row>
    <row r="15" spans="1:5">
      <c r="A15" s="6" t="s">
        <v>0</v>
      </c>
      <c r="B15" s="9" t="s">
        <v>11</v>
      </c>
      <c r="C15" s="7" t="s">
        <v>2</v>
      </c>
      <c r="D15" s="8" t="s">
        <v>1</v>
      </c>
    </row>
    <row r="16" spans="1:5">
      <c r="A16" s="11" t="s">
        <v>8</v>
      </c>
      <c r="B16" s="14">
        <v>480</v>
      </c>
      <c r="C16" s="12" t="s">
        <v>3</v>
      </c>
      <c r="D16" s="13" t="s">
        <v>3</v>
      </c>
    </row>
    <row r="17" spans="1:5">
      <c r="A17" s="11" t="s">
        <v>13</v>
      </c>
      <c r="B17" s="14">
        <v>5</v>
      </c>
      <c r="C17" s="12">
        <v>1</v>
      </c>
      <c r="D17" s="13">
        <f>C17*B17/$B$20</f>
        <v>0.01</v>
      </c>
      <c r="E17" s="3" t="s">
        <v>28</v>
      </c>
    </row>
    <row r="18" spans="1:5">
      <c r="A18" s="11" t="s">
        <v>7</v>
      </c>
      <c r="B18" s="14">
        <v>10</v>
      </c>
      <c r="C18" s="12">
        <v>0.5</v>
      </c>
      <c r="D18" s="13">
        <f>C18*B18/$B$20</f>
        <v>0.01</v>
      </c>
      <c r="E18" s="3" t="s">
        <v>28</v>
      </c>
    </row>
    <row r="19" spans="1:5">
      <c r="A19" s="11" t="s">
        <v>18</v>
      </c>
      <c r="B19" s="14">
        <v>5</v>
      </c>
      <c r="C19" s="21">
        <v>0.1</v>
      </c>
      <c r="D19" s="22">
        <f>C19*B19/$B$20</f>
        <v>1E-3</v>
      </c>
      <c r="E19" s="3" t="s">
        <v>29</v>
      </c>
    </row>
    <row r="20" spans="1:5" ht="16.5" thickBot="1">
      <c r="A20" s="15"/>
      <c r="B20" s="18">
        <f>SUM(B16:B19)</f>
        <v>500</v>
      </c>
      <c r="C20" s="16"/>
      <c r="D20" s="17"/>
    </row>
    <row r="22" spans="1:5" ht="16.5" thickBot="1">
      <c r="A22" s="1" t="s">
        <v>19</v>
      </c>
      <c r="B22" s="2"/>
      <c r="C22" s="5"/>
      <c r="D22" s="2"/>
    </row>
    <row r="23" spans="1:5">
      <c r="A23" s="6" t="s">
        <v>0</v>
      </c>
      <c r="B23" s="9" t="s">
        <v>11</v>
      </c>
      <c r="C23" s="7" t="s">
        <v>2</v>
      </c>
      <c r="D23" s="8" t="s">
        <v>1</v>
      </c>
    </row>
    <row r="24" spans="1:5">
      <c r="A24" s="11" t="s">
        <v>8</v>
      </c>
      <c r="B24" s="14">
        <v>490</v>
      </c>
      <c r="C24" s="12" t="s">
        <v>3</v>
      </c>
      <c r="D24" s="13" t="s">
        <v>3</v>
      </c>
    </row>
    <row r="25" spans="1:5">
      <c r="A25" s="11" t="s">
        <v>13</v>
      </c>
      <c r="B25" s="14">
        <v>5</v>
      </c>
      <c r="C25" s="12">
        <v>1</v>
      </c>
      <c r="D25" s="13">
        <f>C25*B25/$B$27</f>
        <v>0.01</v>
      </c>
      <c r="E25" s="3" t="s">
        <v>28</v>
      </c>
    </row>
    <row r="26" spans="1:5">
      <c r="A26" s="11" t="s">
        <v>18</v>
      </c>
      <c r="B26" s="14">
        <v>5</v>
      </c>
      <c r="C26" s="21">
        <v>0.1</v>
      </c>
      <c r="D26" s="21">
        <f>C26*B26/$B$27</f>
        <v>1E-3</v>
      </c>
      <c r="E26" s="3" t="s">
        <v>28</v>
      </c>
    </row>
    <row r="27" spans="1:5" ht="16.5" thickBot="1">
      <c r="A27" s="15"/>
      <c r="B27" s="18">
        <f>SUM(B24:B26)</f>
        <v>500</v>
      </c>
      <c r="C27" s="16"/>
      <c r="D27" s="17"/>
    </row>
    <row r="29" spans="1:5" ht="16.5" thickBot="1">
      <c r="A29" s="1" t="s">
        <v>20</v>
      </c>
      <c r="B29" s="2"/>
      <c r="C29" s="5"/>
      <c r="D29" s="2"/>
    </row>
    <row r="30" spans="1:5">
      <c r="A30" s="6" t="s">
        <v>0</v>
      </c>
      <c r="B30" s="9" t="s">
        <v>11</v>
      </c>
      <c r="C30" s="7" t="s">
        <v>2</v>
      </c>
      <c r="D30" s="8" t="s">
        <v>1</v>
      </c>
    </row>
    <row r="31" spans="1:5">
      <c r="A31" s="11" t="s">
        <v>8</v>
      </c>
      <c r="B31" s="14">
        <v>481</v>
      </c>
      <c r="C31" s="12" t="s">
        <v>3</v>
      </c>
      <c r="D31" s="13" t="s">
        <v>3</v>
      </c>
    </row>
    <row r="32" spans="1:5">
      <c r="A32" s="11" t="s">
        <v>13</v>
      </c>
      <c r="B32" s="14">
        <v>5</v>
      </c>
      <c r="C32" s="12">
        <v>1</v>
      </c>
      <c r="D32" s="13">
        <f>C32*B32/$B$36</f>
        <v>9.9990000999900016E-3</v>
      </c>
      <c r="E32" s="3" t="s">
        <v>28</v>
      </c>
    </row>
    <row r="33" spans="1:5">
      <c r="A33" s="11" t="s">
        <v>4</v>
      </c>
      <c r="B33" s="14">
        <v>8.3000000000000007</v>
      </c>
      <c r="C33" s="12">
        <v>3</v>
      </c>
      <c r="D33" s="13">
        <f>C33*B33/$B$36</f>
        <v>4.9795020497950211E-2</v>
      </c>
      <c r="E33" s="3" t="s">
        <v>28</v>
      </c>
    </row>
    <row r="34" spans="1:5">
      <c r="A34" s="11" t="s">
        <v>5</v>
      </c>
      <c r="B34" s="14">
        <v>0.75</v>
      </c>
      <c r="C34" s="12">
        <v>1</v>
      </c>
      <c r="D34" s="13">
        <f>C34*B34/$B$36</f>
        <v>1.4998500149985001E-3</v>
      </c>
      <c r="E34" s="3" t="s">
        <v>28</v>
      </c>
    </row>
    <row r="35" spans="1:5">
      <c r="A35" s="11" t="s">
        <v>18</v>
      </c>
      <c r="B35" s="14">
        <v>5</v>
      </c>
      <c r="C35" s="12">
        <v>0.1</v>
      </c>
      <c r="D35" s="19">
        <v>1E-3</v>
      </c>
    </row>
    <row r="36" spans="1:5" ht="16.5" thickBot="1">
      <c r="A36" s="15"/>
      <c r="B36" s="18">
        <f>SUM(B31:B35)</f>
        <v>500.05</v>
      </c>
      <c r="C36" s="16"/>
      <c r="D36" s="17"/>
    </row>
    <row r="38" spans="1:5" ht="16.5" thickBot="1">
      <c r="A38" s="1" t="s">
        <v>21</v>
      </c>
      <c r="B38" s="2"/>
      <c r="C38" s="5"/>
      <c r="D38" s="2"/>
    </row>
    <row r="39" spans="1:5">
      <c r="A39" s="6" t="s">
        <v>0</v>
      </c>
      <c r="B39" s="9" t="s">
        <v>11</v>
      </c>
      <c r="C39" s="7" t="s">
        <v>2</v>
      </c>
      <c r="D39" s="8" t="s">
        <v>1</v>
      </c>
    </row>
    <row r="40" spans="1:5">
      <c r="A40" s="11" t="s">
        <v>8</v>
      </c>
      <c r="B40" s="20">
        <v>448.3</v>
      </c>
      <c r="C40" s="12" t="s">
        <v>3</v>
      </c>
      <c r="D40" s="13" t="s">
        <v>3</v>
      </c>
    </row>
    <row r="41" spans="1:5">
      <c r="A41" s="11" t="s">
        <v>13</v>
      </c>
      <c r="B41" s="20">
        <v>5</v>
      </c>
      <c r="C41" s="12">
        <v>1</v>
      </c>
      <c r="D41" s="13">
        <f>C41*B41/$B$45</f>
        <v>0.01</v>
      </c>
      <c r="E41" s="3" t="s">
        <v>28</v>
      </c>
    </row>
    <row r="42" spans="1:5">
      <c r="A42" s="11" t="s">
        <v>7</v>
      </c>
      <c r="B42" s="20">
        <v>25</v>
      </c>
      <c r="C42" s="12">
        <v>0.5</v>
      </c>
      <c r="D42" s="13">
        <f>C42*B42/$B$45</f>
        <v>2.5000000000000001E-2</v>
      </c>
      <c r="E42" s="3" t="s">
        <v>28</v>
      </c>
    </row>
    <row r="43" spans="1:5">
      <c r="A43" s="11" t="s">
        <v>18</v>
      </c>
      <c r="B43" s="14">
        <v>5</v>
      </c>
      <c r="C43" s="21">
        <v>0.1</v>
      </c>
      <c r="D43" s="21">
        <f>C43*B43/$B$45</f>
        <v>1E-3</v>
      </c>
      <c r="E43" s="3" t="s">
        <v>29</v>
      </c>
    </row>
    <row r="44" spans="1:5">
      <c r="A44" s="11" t="s">
        <v>4</v>
      </c>
      <c r="B44" s="14">
        <v>16.7</v>
      </c>
      <c r="C44" s="12">
        <v>3</v>
      </c>
      <c r="D44" s="13">
        <f>C44*B44/$B$45</f>
        <v>0.10019999999999998</v>
      </c>
      <c r="E44" s="3" t="s">
        <v>28</v>
      </c>
    </row>
    <row r="45" spans="1:5" ht="16.5" thickBot="1">
      <c r="A45" s="15"/>
      <c r="B45" s="18">
        <f>SUM(B40:B44)</f>
        <v>500</v>
      </c>
      <c r="C45" s="16"/>
      <c r="D45" s="17"/>
    </row>
    <row r="47" spans="1:5" ht="16.5" thickBot="1">
      <c r="A47" s="1" t="s">
        <v>22</v>
      </c>
      <c r="B47" s="2"/>
      <c r="C47" s="5"/>
      <c r="D47" s="2"/>
    </row>
    <row r="48" spans="1:5">
      <c r="A48" s="6" t="s">
        <v>0</v>
      </c>
      <c r="B48" s="9" t="s">
        <v>11</v>
      </c>
      <c r="C48" s="7" t="s">
        <v>2</v>
      </c>
      <c r="D48" s="8" t="s">
        <v>1</v>
      </c>
    </row>
    <row r="49" spans="1:5">
      <c r="A49" s="11" t="s">
        <v>8</v>
      </c>
      <c r="B49" s="14">
        <v>463.3</v>
      </c>
      <c r="C49" s="12" t="s">
        <v>3</v>
      </c>
      <c r="D49" s="13" t="s">
        <v>3</v>
      </c>
    </row>
    <row r="50" spans="1:5">
      <c r="A50" s="11" t="s">
        <v>13</v>
      </c>
      <c r="B50" s="14">
        <v>5</v>
      </c>
      <c r="C50" s="12">
        <v>1</v>
      </c>
      <c r="D50" s="13">
        <f>C50*B50/$B$54</f>
        <v>0.01</v>
      </c>
      <c r="E50" s="3" t="s">
        <v>28</v>
      </c>
    </row>
    <row r="51" spans="1:5">
      <c r="A51" s="11" t="s">
        <v>7</v>
      </c>
      <c r="B51" s="14">
        <v>10</v>
      </c>
      <c r="C51" s="12">
        <v>0.5</v>
      </c>
      <c r="D51" s="13">
        <f>C51*B51/$B$54</f>
        <v>0.01</v>
      </c>
      <c r="E51" s="3" t="s">
        <v>28</v>
      </c>
    </row>
    <row r="52" spans="1:5">
      <c r="A52" s="11" t="s">
        <v>18</v>
      </c>
      <c r="B52" s="14">
        <v>5</v>
      </c>
      <c r="C52" s="21">
        <v>0.1</v>
      </c>
      <c r="D52" s="21">
        <f>C52*B52/$B$54</f>
        <v>1E-3</v>
      </c>
    </row>
    <row r="53" spans="1:5">
      <c r="A53" s="11" t="s">
        <v>4</v>
      </c>
      <c r="B53" s="14">
        <v>16.7</v>
      </c>
      <c r="C53" s="12">
        <v>3</v>
      </c>
      <c r="D53" s="13">
        <f>C53*B53/$B$54</f>
        <v>0.10019999999999998</v>
      </c>
      <c r="E53" s="3" t="s">
        <v>28</v>
      </c>
    </row>
    <row r="54" spans="1:5" ht="16.5" thickBot="1">
      <c r="A54" s="15"/>
      <c r="B54" s="18">
        <f>SUM(B49:B53)</f>
        <v>500</v>
      </c>
      <c r="C54" s="16"/>
      <c r="D54" s="17"/>
    </row>
    <row r="56" spans="1:5" ht="16.5" thickBot="1">
      <c r="A56" s="1" t="s">
        <v>26</v>
      </c>
      <c r="B56" s="2"/>
      <c r="C56" s="5"/>
      <c r="D56" s="2"/>
    </row>
    <row r="57" spans="1:5">
      <c r="A57" s="6" t="s">
        <v>0</v>
      </c>
      <c r="B57" s="9" t="s">
        <v>11</v>
      </c>
      <c r="C57" s="7" t="s">
        <v>2</v>
      </c>
      <c r="D57" s="8" t="s">
        <v>1</v>
      </c>
    </row>
    <row r="58" spans="1:5">
      <c r="A58" s="11" t="s">
        <v>8</v>
      </c>
      <c r="B58" s="14">
        <v>60.5</v>
      </c>
      <c r="C58" s="12" t="s">
        <v>3</v>
      </c>
      <c r="D58" s="13" t="s">
        <v>3</v>
      </c>
    </row>
    <row r="59" spans="1:5">
      <c r="A59" s="11" t="s">
        <v>23</v>
      </c>
      <c r="B59" s="14">
        <v>0.93799999999999994</v>
      </c>
      <c r="C59" s="12">
        <v>10</v>
      </c>
      <c r="D59" s="13">
        <f>C59*B59/$B$61</f>
        <v>0.15010882089361155</v>
      </c>
      <c r="E59" s="3" t="s">
        <v>28</v>
      </c>
    </row>
    <row r="60" spans="1:5">
      <c r="A60" s="11" t="s">
        <v>24</v>
      </c>
      <c r="B60" s="14">
        <v>1.05</v>
      </c>
      <c r="C60" s="12">
        <v>5</v>
      </c>
      <c r="D60" s="13">
        <f>C60*B60/$B$61</f>
        <v>8.4016131097170654E-2</v>
      </c>
      <c r="E60" s="3" t="s">
        <v>28</v>
      </c>
    </row>
    <row r="61" spans="1:5" ht="16.5" thickBot="1">
      <c r="A61" s="15"/>
      <c r="B61" s="18">
        <f>SUM(B58:B60)</f>
        <v>62.488</v>
      </c>
      <c r="C61" s="16"/>
      <c r="D61" s="17"/>
    </row>
    <row r="63" spans="1:5" ht="16.5" thickBot="1">
      <c r="A63" s="1" t="s">
        <v>27</v>
      </c>
      <c r="B63" s="2"/>
      <c r="C63" s="5"/>
      <c r="D63" s="2"/>
    </row>
    <row r="64" spans="1:5">
      <c r="A64" s="6" t="s">
        <v>0</v>
      </c>
      <c r="B64" s="9" t="s">
        <v>11</v>
      </c>
      <c r="C64" s="7" t="s">
        <v>2</v>
      </c>
      <c r="D64" s="8" t="s">
        <v>1</v>
      </c>
    </row>
    <row r="65" spans="1:5">
      <c r="A65" s="11" t="s">
        <v>8</v>
      </c>
      <c r="B65" s="14">
        <v>121</v>
      </c>
      <c r="C65" s="12" t="s">
        <v>3</v>
      </c>
      <c r="D65" s="13" t="s">
        <v>3</v>
      </c>
    </row>
    <row r="66" spans="1:5">
      <c r="A66" s="11" t="s">
        <v>23</v>
      </c>
      <c r="B66" s="14">
        <v>1.875</v>
      </c>
      <c r="C66" s="12">
        <v>10</v>
      </c>
      <c r="D66" s="13">
        <f>C66*B66/$B$68</f>
        <v>0.15003000600120026</v>
      </c>
      <c r="E66" s="3" t="s">
        <v>28</v>
      </c>
    </row>
    <row r="67" spans="1:5">
      <c r="A67" s="11" t="s">
        <v>24</v>
      </c>
      <c r="B67" s="14">
        <v>2.1</v>
      </c>
      <c r="C67" s="12">
        <v>5</v>
      </c>
      <c r="D67" s="13">
        <f>C67*B67/$B$68</f>
        <v>8.4016803360672132E-2</v>
      </c>
      <c r="E67" s="3" t="s">
        <v>28</v>
      </c>
    </row>
    <row r="68" spans="1:5" ht="16.5" thickBot="1">
      <c r="A68" s="15"/>
      <c r="B68" s="18">
        <f>SUM(B65:B67)</f>
        <v>124.97499999999999</v>
      </c>
      <c r="C68" s="16"/>
      <c r="D68" s="17"/>
    </row>
    <row r="70" spans="1:5" ht="16.5" thickBot="1">
      <c r="A70" s="1" t="s">
        <v>25</v>
      </c>
      <c r="B70" s="2"/>
      <c r="C70" s="5"/>
      <c r="D70" s="2"/>
    </row>
    <row r="71" spans="1:5">
      <c r="A71" s="6" t="s">
        <v>0</v>
      </c>
      <c r="B71" s="9" t="s">
        <v>11</v>
      </c>
      <c r="C71" s="7" t="s">
        <v>2</v>
      </c>
      <c r="D71" s="8" t="s">
        <v>1</v>
      </c>
    </row>
    <row r="72" spans="1:5">
      <c r="A72" s="11" t="s">
        <v>8</v>
      </c>
      <c r="B72" s="14">
        <v>425</v>
      </c>
      <c r="C72" s="12" t="s">
        <v>3</v>
      </c>
      <c r="D72" s="13" t="s">
        <v>3</v>
      </c>
    </row>
    <row r="73" spans="1:5">
      <c r="A73" s="11" t="s">
        <v>13</v>
      </c>
      <c r="B73" s="14">
        <v>50</v>
      </c>
      <c r="C73" s="12">
        <v>1</v>
      </c>
      <c r="D73" s="13">
        <f>C73*B73/$B$77</f>
        <v>0.1</v>
      </c>
      <c r="E73" s="3" t="s">
        <v>28</v>
      </c>
    </row>
    <row r="74" spans="1:5">
      <c r="A74" s="11" t="s">
        <v>7</v>
      </c>
      <c r="B74" s="14">
        <v>10</v>
      </c>
      <c r="C74" s="12">
        <v>0.5</v>
      </c>
      <c r="D74" s="13">
        <f>C74*B74/$B$77</f>
        <v>0.01</v>
      </c>
      <c r="E74" s="3" t="s">
        <v>28</v>
      </c>
    </row>
    <row r="75" spans="1:5">
      <c r="A75" s="11" t="s">
        <v>18</v>
      </c>
      <c r="B75" s="14">
        <v>5</v>
      </c>
      <c r="C75" s="21">
        <v>0.1</v>
      </c>
      <c r="D75" s="21">
        <f>C75*B75/$B$77</f>
        <v>1E-3</v>
      </c>
      <c r="E75" s="3" t="s">
        <v>29</v>
      </c>
    </row>
    <row r="76" spans="1:5">
      <c r="A76" s="11" t="s">
        <v>14</v>
      </c>
      <c r="B76" s="14">
        <v>10</v>
      </c>
      <c r="C76" s="12">
        <v>5</v>
      </c>
      <c r="D76" s="13">
        <f>C76*B76/$B$77</f>
        <v>0.1</v>
      </c>
      <c r="E76" s="3" t="s">
        <v>28</v>
      </c>
    </row>
    <row r="77" spans="1:5" ht="16.5" thickBot="1">
      <c r="A77" s="15"/>
      <c r="B77" s="18">
        <f>SUM(B72:B76)</f>
        <v>500</v>
      </c>
      <c r="C77" s="16"/>
      <c r="D77" s="17"/>
    </row>
    <row r="79" spans="1:5" ht="16.5" thickBot="1">
      <c r="A79" s="23" t="s">
        <v>30</v>
      </c>
    </row>
    <row r="80" spans="1:5">
      <c r="A80" s="6" t="s">
        <v>0</v>
      </c>
      <c r="B80" s="9" t="s">
        <v>11</v>
      </c>
      <c r="C80" s="7" t="s">
        <v>2</v>
      </c>
      <c r="D80" s="8" t="s">
        <v>1</v>
      </c>
    </row>
    <row r="81" spans="1:5">
      <c r="A81" s="11" t="s">
        <v>8</v>
      </c>
      <c r="B81" s="14">
        <v>32.33</v>
      </c>
      <c r="C81" s="12" t="s">
        <v>3</v>
      </c>
      <c r="D81" s="13" t="s">
        <v>3</v>
      </c>
    </row>
    <row r="82" spans="1:5">
      <c r="A82" s="11" t="s">
        <v>13</v>
      </c>
      <c r="B82" s="14">
        <v>0.25</v>
      </c>
      <c r="C82" s="12">
        <v>1</v>
      </c>
      <c r="D82" s="13">
        <f>C82*B82/$B$86</f>
        <v>5.0000000000000001E-3</v>
      </c>
    </row>
    <row r="83" spans="1:5">
      <c r="A83" s="11" t="s">
        <v>7</v>
      </c>
      <c r="B83" s="14">
        <v>0.5</v>
      </c>
      <c r="C83" s="12">
        <v>0.5</v>
      </c>
      <c r="D83" s="13">
        <f>C83*B83/$B$86</f>
        <v>5.0000000000000001E-3</v>
      </c>
    </row>
    <row r="84" spans="1:5">
      <c r="A84" s="11" t="s">
        <v>18</v>
      </c>
      <c r="B84" s="14">
        <v>0.25</v>
      </c>
      <c r="C84" s="21">
        <v>0.1</v>
      </c>
      <c r="D84" s="21">
        <f>C84*B84/$B$86</f>
        <v>5.0000000000000001E-4</v>
      </c>
    </row>
    <row r="85" spans="1:5">
      <c r="A85" s="11" t="s">
        <v>4</v>
      </c>
      <c r="B85" s="14">
        <v>16.670000000000002</v>
      </c>
      <c r="C85" s="12">
        <v>3</v>
      </c>
      <c r="D85" s="13">
        <f>C85*B85/$B$86</f>
        <v>1.0002000000000002</v>
      </c>
    </row>
    <row r="86" spans="1:5" ht="16.5" thickBot="1">
      <c r="A86" s="15"/>
      <c r="B86" s="18">
        <f>SUM(B81:B85)</f>
        <v>50</v>
      </c>
      <c r="C86" s="16"/>
      <c r="D86" s="17"/>
    </row>
    <row r="88" spans="1:5">
      <c r="A88" s="24" t="s">
        <v>31</v>
      </c>
    </row>
    <row r="90" spans="1:5" ht="24.75">
      <c r="A90" s="25"/>
      <c r="B90" s="28" t="s">
        <v>11</v>
      </c>
      <c r="C90" s="26" t="s">
        <v>2</v>
      </c>
      <c r="D90" s="26" t="s">
        <v>1</v>
      </c>
      <c r="E90" s="27" t="s">
        <v>32</v>
      </c>
    </row>
    <row r="91" spans="1:5">
      <c r="A91" s="29" t="s">
        <v>33</v>
      </c>
      <c r="B91" s="31">
        <f>(D91*$B$99)/C91</f>
        <v>3750</v>
      </c>
      <c r="C91" s="30">
        <v>1000</v>
      </c>
      <c r="D91" s="30">
        <f>ROUND(E91/0.2,2)</f>
        <v>125</v>
      </c>
      <c r="E91" s="30">
        <v>25</v>
      </c>
    </row>
    <row r="92" spans="1:5">
      <c r="A92" s="29" t="s">
        <v>14</v>
      </c>
      <c r="B92" s="31">
        <f>(D92*$B$99)/C92</f>
        <v>900</v>
      </c>
      <c r="C92" s="30">
        <v>5000</v>
      </c>
      <c r="D92" s="30">
        <f>ROUND(E92/0.2,2)</f>
        <v>150</v>
      </c>
      <c r="E92" s="30">
        <v>30</v>
      </c>
    </row>
    <row r="93" spans="1:5">
      <c r="A93" s="29" t="s">
        <v>5</v>
      </c>
      <c r="B93" s="31">
        <f>(D93*$B$99)/C93</f>
        <v>300</v>
      </c>
      <c r="C93" s="30">
        <v>1000</v>
      </c>
      <c r="D93" s="30">
        <f>ROUND(E93/0.2,2)</f>
        <v>10</v>
      </c>
      <c r="E93" s="30">
        <v>2</v>
      </c>
    </row>
    <row r="94" spans="1:5">
      <c r="A94" s="29" t="s">
        <v>34</v>
      </c>
      <c r="B94" s="31">
        <f>(D94*$B$99)/C94</f>
        <v>1200</v>
      </c>
      <c r="C94" s="30">
        <v>100</v>
      </c>
      <c r="D94" s="30">
        <f>ROUND(E94/0.2,2)</f>
        <v>4</v>
      </c>
      <c r="E94" s="32">
        <v>0.8</v>
      </c>
    </row>
    <row r="95" spans="1:5">
      <c r="A95" s="29" t="s">
        <v>16</v>
      </c>
      <c r="B95" s="31">
        <f>(D95*$B$99)/C95</f>
        <v>2250</v>
      </c>
      <c r="C95" s="30">
        <v>10</v>
      </c>
      <c r="D95" s="30">
        <f>ROUND(E95/0.2,2)</f>
        <v>0.75</v>
      </c>
      <c r="E95" s="32">
        <v>0.15</v>
      </c>
    </row>
    <row r="96" spans="1:5">
      <c r="A96" s="29" t="s">
        <v>35</v>
      </c>
      <c r="B96" s="31">
        <f>(D96*$B$99)/C96</f>
        <v>9000</v>
      </c>
      <c r="C96" s="30">
        <v>100</v>
      </c>
      <c r="D96" s="30">
        <f>ROUND(E96/0.2,2)</f>
        <v>30</v>
      </c>
      <c r="E96" s="32">
        <v>6</v>
      </c>
    </row>
    <row r="97" spans="1:5">
      <c r="A97" s="29" t="s">
        <v>36</v>
      </c>
      <c r="B97" s="31">
        <f>(D97*$B$99)/C97</f>
        <v>900</v>
      </c>
      <c r="C97" s="30">
        <v>10</v>
      </c>
      <c r="D97" s="30">
        <f>ROUND(E97/0.2,2)</f>
        <v>0.3</v>
      </c>
      <c r="E97" s="32">
        <v>0.06</v>
      </c>
    </row>
    <row r="98" spans="1:5">
      <c r="A98" s="29" t="s">
        <v>37</v>
      </c>
      <c r="B98" s="33">
        <f>B99-SUM(B91:B97)</f>
        <v>11700</v>
      </c>
      <c r="C98" s="30" t="s">
        <v>3</v>
      </c>
      <c r="D98" s="30"/>
      <c r="E98" s="30"/>
    </row>
    <row r="99" spans="1:5">
      <c r="A99" s="34"/>
      <c r="B99" s="36">
        <v>30000</v>
      </c>
      <c r="C99" s="35"/>
      <c r="D99" s="35"/>
      <c r="E99" s="3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BAC-bead-synthesis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Suresh, Poovathingal</dc:creator>
  <cp:lastModifiedBy>Florian De Rop</cp:lastModifiedBy>
  <cp:lastPrinted>2019-08-26T08:51:44Z</cp:lastPrinted>
  <dcterms:created xsi:type="dcterms:W3CDTF">2019-08-04T13:45:29Z</dcterms:created>
  <dcterms:modified xsi:type="dcterms:W3CDTF">2021-05-26T09:23:52Z</dcterms:modified>
</cp:coreProperties>
</file>