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eninstitute.sharepoint.com/BrainScience/ResearchOps/protocols.io/Edited SOPs/"/>
    </mc:Choice>
  </mc:AlternateContent>
  <xr:revisionPtr revIDLastSave="4" documentId="13_ncr:1_{C2819B46-3177-40CC-B87D-E4C29D2D72DB}" xr6:coauthVersionLast="45" xr6:coauthVersionMax="45" xr10:uidLastSave="{CDA2284E-F6E5-400C-8BA5-FB06BABEADA2}"/>
  <bookViews>
    <workbookView xWindow="-120" yWindow="-120" windowWidth="38640" windowHeight="15840" xr2:uid="{00000000-000D-0000-FFFF-FFFF00000000}"/>
  </bookViews>
  <sheets>
    <sheet name="PG setup" sheetId="6" r:id="rId1"/>
    <sheet name="Schematics" sheetId="12" r:id="rId2"/>
  </sheets>
  <externalReferences>
    <externalReference r:id="rId3"/>
  </externalReferences>
  <definedNames>
    <definedName name="Material_List">[1]Materials!$A$3:$A$269</definedName>
    <definedName name="_xlnm.Print_Area" localSheetId="0">'PG setup'!$A$1:$I$108</definedName>
    <definedName name="_xlnm.Print_Area" localSheetId="1">Schematics!$A$1:$M$72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" l="1"/>
  <c r="E28" i="6" l="1"/>
  <c r="B38" i="6" s="1"/>
  <c r="C30" i="6"/>
  <c r="C31" i="6" s="1"/>
  <c r="E27" i="6" s="1"/>
  <c r="E17" i="6"/>
  <c r="E16" i="6"/>
  <c r="E15" i="6"/>
  <c r="E14" i="6"/>
  <c r="E13" i="6"/>
  <c r="E12" i="6"/>
  <c r="E11" i="6"/>
  <c r="E10" i="6"/>
  <c r="C32" i="6" l="1"/>
  <c r="B28" i="6"/>
  <c r="C38" i="6"/>
</calcChain>
</file>

<file path=xl/sharedStrings.xml><?xml version="1.0" encoding="utf-8"?>
<sst xmlns="http://schemas.openxmlformats.org/spreadsheetml/2006/main" count="223" uniqueCount="144">
  <si>
    <t>PicoGreen</t>
  </si>
  <si>
    <t>DATE:</t>
  </si>
  <si>
    <t>Table 1</t>
  </si>
  <si>
    <t>STANDARDS:  Perform a serial dilution using stated volume from previous tubes at each step.</t>
  </si>
  <si>
    <t>Label tubes before starting. Vortex 15s on max between steps.</t>
  </si>
  <si>
    <t>Tube Name</t>
  </si>
  <si>
    <t>Parent Tube Name</t>
  </si>
  <si>
    <t>TE (µl)</t>
  </si>
  <si>
    <t>µl of Parent Tube</t>
  </si>
  <si>
    <t>Total Vol. (µl)</t>
  </si>
  <si>
    <t>Well IDs on Standard Curve Plate</t>
  </si>
  <si>
    <t>Conc. (ug/mL)</t>
  </si>
  <si>
    <t>Number of Plates</t>
  </si>
  <si>
    <t>Lambda Stock Tube</t>
  </si>
  <si>
    <t>NA</t>
  </si>
  <si>
    <t>10 ng/uL</t>
  </si>
  <si>
    <t>Premade</t>
  </si>
  <si>
    <t>A01, A02, A03</t>
  </si>
  <si>
    <t>#plates</t>
  </si>
  <si>
    <t>5.0 ng/uL</t>
  </si>
  <si>
    <t>B01, B02, B03</t>
  </si>
  <si>
    <t>2.5 ng/uL</t>
  </si>
  <si>
    <t>C01, C02, C03</t>
  </si>
  <si>
    <t>Date</t>
  </si>
  <si>
    <t>1.25 ng/uL</t>
  </si>
  <si>
    <t>D01, D02, D03</t>
  </si>
  <si>
    <t>0.625 ng/uL</t>
  </si>
  <si>
    <t>E01, E02, E03</t>
  </si>
  <si>
    <t>0.3125 ng/uL</t>
  </si>
  <si>
    <t>F01, F02, F03</t>
  </si>
  <si>
    <t>0.15625 ng/uL</t>
  </si>
  <si>
    <t>G01, G02, G03</t>
  </si>
  <si>
    <t>Initals</t>
  </si>
  <si>
    <t>0.078125 ng/uL</t>
  </si>
  <si>
    <t>H01, H02, H03</t>
  </si>
  <si>
    <t>Blank</t>
  </si>
  <si>
    <t>A04-H04</t>
  </si>
  <si>
    <t>Vortex 15s on max and briefly spin tubes before addition to standard plate</t>
  </si>
  <si>
    <t>Expected Conc. (ug/mL)</t>
  </si>
  <si>
    <t>Date &amp; Set</t>
  </si>
  <si>
    <t>Proxy_Amp-1</t>
  </si>
  <si>
    <t>A12</t>
  </si>
  <si>
    <t>Proxy_Amp-2</t>
  </si>
  <si>
    <t>B12</t>
  </si>
  <si>
    <t>Proxy_Lib-1</t>
  </si>
  <si>
    <t>C12</t>
  </si>
  <si>
    <t>Proxy_Lib-2</t>
  </si>
  <si>
    <t>D12</t>
  </si>
  <si>
    <t>Standards+Proxy should always go into the A1 quadrant of the first plate. Check plate schematics for clarity.</t>
  </si>
  <si>
    <t>Total 1xTE (ml):</t>
  </si>
  <si>
    <t>PG Tube:</t>
  </si>
  <si>
    <t>Sample Aliquot:</t>
  </si>
  <si>
    <t>PG</t>
  </si>
  <si>
    <t>Picogreen 1:200</t>
  </si>
  <si>
    <t>ul</t>
  </si>
  <si>
    <t>Picogreen</t>
  </si>
  <si>
    <t>1xTE</t>
  </si>
  <si>
    <t>Plate Aliquots</t>
  </si>
  <si>
    <t>1.2ml Plate</t>
  </si>
  <si>
    <t>ul per well</t>
  </si>
  <si>
    <t>BRAVO</t>
  </si>
  <si>
    <t>Setup Steps:</t>
  </si>
  <si>
    <t>STEP #</t>
  </si>
  <si>
    <t>If cDNA is in -20C, remove and thaw at RT for 5'.  Vortex and spin down cDNA.  Retrieve Standards and Proxy samples.</t>
  </si>
  <si>
    <t>Label: 1.2mL "PG" plate, 1.2mL "TE" plate, 96-well TwinTek plate "STANDARD", 50ml "PG" tube, "TE" &amp; "PG" 25ml divided reservoirs.</t>
  </si>
  <si>
    <t>Take out PG aliquots (60ul each) - thaw at RT until needed (~15'), in the dark.</t>
  </si>
  <si>
    <t>(PG Table): Pipette 1xTE into 50ml PG tube with p1000 (first) then seriological pipette.</t>
  </si>
  <si>
    <t>Aliquot 1xTE to the 1.2mL TE plate using p1000 8-channel and the "Plate Aliquots" table above.</t>
  </si>
  <si>
    <t>Create the 2x standard curve above by following Table 1 (purple).  This creates 8 Standard tubes.</t>
  </si>
  <si>
    <t>Aliquote 4ul of each standard and blank into their corresponding wells on the 96-well "STANDARD" plate.</t>
  </si>
  <si>
    <t>Aliquote 4ul of PROXY samples into wells A12-D12 in the order listed on the tubes.</t>
  </si>
  <si>
    <t>10 (BRAVO - 2)</t>
  </si>
  <si>
    <r>
      <t xml:space="preserve">On Bravo-2, run </t>
    </r>
    <r>
      <rPr>
        <b/>
        <sz val="20"/>
        <rFont val="Arial"/>
        <family val="2"/>
      </rPr>
      <t>BV-008</t>
    </r>
    <r>
      <rPr>
        <sz val="20"/>
        <rFont val="Arial"/>
        <family val="2"/>
      </rPr>
      <t>. Select the number of quadrants to fill.  This dispenses 19ul TE to all 384 wells.</t>
    </r>
  </si>
  <si>
    <t>11 (BRAVO - 2)</t>
  </si>
  <si>
    <t>Follow "384 PG-Bravo instructions".</t>
  </si>
  <si>
    <t>Add 1.0ul of samples from 96-well plates to 384-well plates containing 19ul of TE.  
Follow steps 13-17 below for each 96-well plate.</t>
  </si>
  <si>
    <t>Standards should always go into the A1 quadrant of the first plate.</t>
  </si>
  <si>
    <t>Refer to the back of this sheet for quadrant guidelines.</t>
  </si>
  <si>
    <t>15 Post-AMP Integra</t>
  </si>
  <si>
    <r>
      <t xml:space="preserve">On the Post-AMP Integra place one </t>
    </r>
    <r>
      <rPr>
        <b/>
        <sz val="20"/>
        <color rgb="FF0070C0"/>
        <rFont val="Arial"/>
        <family val="2"/>
      </rPr>
      <t xml:space="preserve">96-well sample plate </t>
    </r>
    <r>
      <rPr>
        <sz val="20"/>
        <color rgb="FF0070C0"/>
        <rFont val="Arial"/>
        <family val="2"/>
      </rPr>
      <t>on an aluminum block @ deck position</t>
    </r>
    <r>
      <rPr>
        <b/>
        <sz val="20"/>
        <color rgb="FF0070C0"/>
        <rFont val="Arial"/>
        <family val="2"/>
      </rPr>
      <t xml:space="preserve"> AB</t>
    </r>
    <r>
      <rPr>
        <sz val="20"/>
        <color rgb="FF0070C0"/>
        <rFont val="Arial"/>
        <family val="2"/>
      </rPr>
      <t xml:space="preserve"> and the</t>
    </r>
    <r>
      <rPr>
        <b/>
        <sz val="20"/>
        <color rgb="FF0070C0"/>
        <rFont val="Arial"/>
        <family val="2"/>
      </rPr>
      <t xml:space="preserve"> 384 TE plate</t>
    </r>
    <r>
      <rPr>
        <sz val="20"/>
        <color rgb="FF0070C0"/>
        <rFont val="Arial"/>
        <family val="2"/>
      </rPr>
      <t xml:space="preserve"> @ deck position </t>
    </r>
    <r>
      <rPr>
        <b/>
        <sz val="20"/>
        <color rgb="FF0070C0"/>
        <rFont val="Arial"/>
        <family val="2"/>
      </rPr>
      <t xml:space="preserve">B, </t>
    </r>
    <r>
      <rPr>
        <sz val="20"/>
        <color rgb="FF0070C0"/>
        <rFont val="Arial"/>
        <family val="2"/>
      </rPr>
      <t>without an aluminum block beneath it.</t>
    </r>
  </si>
  <si>
    <t>16 Post-AMP Integra</t>
  </si>
  <si>
    <t>Aliquot 1.0ul of sample from 96 to 384-quadrant: 
Select the proper quadrant program on the Post-AMP Integra and follow on-screen prompts.</t>
  </si>
  <si>
    <t>17 Post-AMP Integra</t>
  </si>
  <si>
    <t>Fill out the laminated plate guide at this time to easily track 96-well plates in 384-well plates/quadrants.</t>
  </si>
  <si>
    <t>Prepare 1:200 PicoGreen reagent according to the "PG" table above.</t>
  </si>
  <si>
    <t>Aliquot PG to the 1.2mL PG plate using a p1000 8-channel and the "Plate Aliquots" table above.</t>
  </si>
  <si>
    <t>20 (BRAVO - 2)</t>
  </si>
  <si>
    <r>
      <t xml:space="preserve">On Bravo-2, run </t>
    </r>
    <r>
      <rPr>
        <b/>
        <sz val="20"/>
        <rFont val="Arial"/>
        <family val="2"/>
      </rPr>
      <t>BV-009</t>
    </r>
    <r>
      <rPr>
        <sz val="20"/>
        <rFont val="Arial"/>
        <family val="2"/>
      </rPr>
      <t xml:space="preserve"> and select the number of quadrants to fill for each plate.  
This dispenses 20ul PG to all 384 wells.  Final volume will be 40ul/well.</t>
    </r>
  </si>
  <si>
    <t>21 (BRAVO - 2)</t>
  </si>
  <si>
    <t>Seal all 384-well plates and very briefly spin down (6s up to 250xg).</t>
  </si>
  <si>
    <t>Incubate plates for 5 minutes at RT (30s thereafter), protected from light. 
Proceed to reading on FilterMax within 15-20'.</t>
  </si>
  <si>
    <t>Open the PicoGreen Template on the FilterMax software.</t>
  </si>
  <si>
    <t>FM-003_PicoGreen384_4_Plate_V1.10_180223</t>
  </si>
  <si>
    <t>Press "Read" when ready.  Reading will take 5:50min / plate.</t>
  </si>
  <si>
    <t>Paste "Wells", "RFU_Values", and "Concentration" for the plate into the 'Paste_Raw_Data' tab.</t>
  </si>
  <si>
    <t>Copy and paste standard curve into the "PicoGreenPaste" tab.  
Enter the blank and curve values into the "PicoGreenPaste" tab.</t>
  </si>
  <si>
    <t>Use the "List Output" tab to select the 96-well plate data.  
Copy and paste that into the "PicoGreenPaste_Log" tab of reaction worksheets.</t>
  </si>
  <si>
    <t xml:space="preserve">Save the FilterMax raw-data file </t>
  </si>
  <si>
    <t>384-Plate 01:</t>
  </si>
  <si>
    <t>384-Plate 03:</t>
  </si>
  <si>
    <t>A1 = Standards+Extra</t>
  </si>
  <si>
    <t>A1 = AMP 08</t>
  </si>
  <si>
    <t>A2 = Library 01</t>
  </si>
  <si>
    <t>A2 = AMP 09</t>
  </si>
  <si>
    <t>B1 = Library 02</t>
  </si>
  <si>
    <t>B1 = AMP 10</t>
  </si>
  <si>
    <t>B2 = Library 03</t>
  </si>
  <si>
    <t>B2 = Plate 11 or Empty/Extra</t>
  </si>
  <si>
    <t>384-Plate 02:</t>
  </si>
  <si>
    <t>384-Plate 04:</t>
  </si>
  <si>
    <t>A1 = Library 04</t>
  </si>
  <si>
    <t>A1 = Plate 12</t>
  </si>
  <si>
    <t>A2 = Library 05</t>
  </si>
  <si>
    <t>A2 = Plate 13</t>
  </si>
  <si>
    <t>B1 = AMP 06</t>
  </si>
  <si>
    <t>B1 = Plate 14</t>
  </si>
  <si>
    <t>B2 = AMP 07</t>
  </si>
  <si>
    <t>B2 = Plate 15</t>
  </si>
  <si>
    <t>384 - Plate 1</t>
  </si>
  <si>
    <t>A1</t>
  </si>
  <si>
    <t>A2</t>
  </si>
  <si>
    <t>B1</t>
  </si>
  <si>
    <t>B2</t>
  </si>
  <si>
    <t>384 - Plate 2</t>
  </si>
  <si>
    <t>384 - Plate 3</t>
  </si>
  <si>
    <t>384 - Plate 4</t>
  </si>
  <si>
    <t>Standard Plate Layout</t>
  </si>
  <si>
    <t>A</t>
  </si>
  <si>
    <t>B</t>
  </si>
  <si>
    <t>C</t>
  </si>
  <si>
    <t>D</t>
  </si>
  <si>
    <t>E</t>
  </si>
  <si>
    <t>F</t>
  </si>
  <si>
    <t>0.313 ng/uL</t>
  </si>
  <si>
    <t>G</t>
  </si>
  <si>
    <t>0.156 ng/uL</t>
  </si>
  <si>
    <t>H</t>
  </si>
  <si>
    <t>0.078 ng/uL</t>
  </si>
  <si>
    <t>Columns 5-11 space is available for:</t>
  </si>
  <si>
    <t>RSC Samples</t>
  </si>
  <si>
    <t>10x Genomics samples</t>
  </si>
  <si>
    <t>PG Reruns</t>
  </si>
  <si>
    <t>Any makeups needed</t>
  </si>
  <si>
    <t>**Add at least 3ul of sample to this 96-plate**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</si>
</sst>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5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Calibri"/>
      <family val="2"/>
      <scheme val="minor"/>
    </font>
    <font>
      <sz val="16"/>
      <color rgb="FF000000"/>
      <name val="Calibri"/>
      <family val="2"/>
    </font>
    <font>
      <sz val="26"/>
      <color theme="1"/>
      <name val="Times New Roman"/>
      <family val="1"/>
    </font>
    <font>
      <sz val="26"/>
      <color theme="1"/>
      <name val="Arial"/>
      <family val="2"/>
    </font>
    <font>
      <sz val="26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20"/>
      <color rgb="FF1F497D"/>
      <name val="Calibri"/>
      <family val="2"/>
    </font>
    <font>
      <b/>
      <sz val="18"/>
      <color theme="1"/>
      <name val="Arial"/>
      <family val="2"/>
    </font>
    <font>
      <b/>
      <sz val="20"/>
      <color rgb="FF0070C0"/>
      <name val="Arial"/>
      <family val="2"/>
    </font>
    <font>
      <b/>
      <i/>
      <sz val="20"/>
      <color rgb="FF0070C0"/>
      <name val="Arial"/>
      <family val="2"/>
    </font>
    <font>
      <sz val="20"/>
      <color rgb="FF0070C0"/>
      <name val="Arial"/>
      <family val="2"/>
    </font>
    <font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33">
    <xf numFmtId="0" fontId="0" fillId="0" borderId="0"/>
    <xf numFmtId="0" fontId="3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26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2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32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" fillId="34" borderId="0" applyNumberFormat="0" applyBorder="0" applyAlignment="0" applyProtection="0"/>
    <xf numFmtId="0" fontId="2" fillId="14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2" borderId="0" applyNumberFormat="0" applyBorder="0" applyAlignment="0" applyProtection="0"/>
    <xf numFmtId="0" fontId="9" fillId="26" borderId="0" applyNumberFormat="0" applyBorder="0" applyAlignment="0" applyProtection="0"/>
    <xf numFmtId="0" fontId="10" fillId="43" borderId="28" applyNumberFormat="0" applyAlignment="0" applyProtection="0"/>
    <xf numFmtId="0" fontId="11" fillId="44" borderId="29" applyNumberFormat="0" applyAlignment="0" applyProtection="0"/>
    <xf numFmtId="0" fontId="12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4" fillId="0" borderId="30" applyNumberFormat="0" applyFill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28" applyNumberFormat="0" applyAlignment="0" applyProtection="0"/>
    <xf numFmtId="0" fontId="19" fillId="0" borderId="33" applyNumberFormat="0" applyFill="0" applyAlignment="0" applyProtection="0"/>
    <xf numFmtId="0" fontId="20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3" fillId="0" borderId="0"/>
    <xf numFmtId="0" fontId="21" fillId="0" borderId="0"/>
    <xf numFmtId="0" fontId="23" fillId="0" borderId="0"/>
    <xf numFmtId="0" fontId="2" fillId="0" borderId="0"/>
    <xf numFmtId="0" fontId="21" fillId="0" borderId="0"/>
    <xf numFmtId="0" fontId="23" fillId="0" borderId="0"/>
    <xf numFmtId="0" fontId="21" fillId="0" borderId="0"/>
    <xf numFmtId="0" fontId="3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3" fillId="0" borderId="0"/>
    <xf numFmtId="0" fontId="2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" fillId="46" borderId="34" applyNumberFormat="0" applyFont="0" applyAlignment="0" applyProtection="0"/>
    <xf numFmtId="0" fontId="25" fillId="4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96">
    <xf numFmtId="0" fontId="0" fillId="0" borderId="0" xfId="0"/>
    <xf numFmtId="0" fontId="4" fillId="15" borderId="8" xfId="0" applyFont="1" applyFill="1" applyBorder="1"/>
    <xf numFmtId="0" fontId="4" fillId="15" borderId="9" xfId="1" applyFont="1" applyFill="1" applyBorder="1"/>
    <xf numFmtId="0" fontId="4" fillId="15" borderId="0" xfId="1" applyFont="1" applyFill="1" applyAlignment="1">
      <alignment wrapText="1"/>
    </xf>
    <xf numFmtId="0" fontId="4" fillId="15" borderId="9" xfId="1" applyFont="1" applyFill="1" applyBorder="1" applyAlignment="1">
      <alignment wrapText="1"/>
    </xf>
    <xf numFmtId="0" fontId="5" fillId="0" borderId="0" xfId="1" applyFont="1"/>
    <xf numFmtId="14" fontId="31" fillId="48" borderId="38" xfId="195" applyNumberFormat="1" applyFont="1" applyFill="1" applyBorder="1" applyAlignment="1">
      <alignment horizontal="center"/>
    </xf>
    <xf numFmtId="0" fontId="30" fillId="47" borderId="37" xfId="175" applyFont="1" applyFill="1" applyBorder="1" applyAlignment="1">
      <alignment horizontal="center" wrapText="1"/>
    </xf>
    <xf numFmtId="0" fontId="0" fillId="0" borderId="0" xfId="0" applyBorder="1"/>
    <xf numFmtId="0" fontId="6" fillId="24" borderId="0" xfId="1" applyFont="1" applyFill="1"/>
    <xf numFmtId="0" fontId="5" fillId="0" borderId="0" xfId="1" applyFont="1" applyBorder="1" applyAlignment="1"/>
    <xf numFmtId="0" fontId="5" fillId="0" borderId="0" xfId="1" applyFont="1" applyFill="1" applyBorder="1" applyAlignment="1"/>
    <xf numFmtId="0" fontId="31" fillId="0" borderId="0" xfId="0" applyFont="1" applyBorder="1" applyAlignment="1"/>
    <xf numFmtId="0" fontId="31" fillId="0" borderId="0" xfId="0" applyFont="1"/>
    <xf numFmtId="0" fontId="6" fillId="0" borderId="9" xfId="1" applyFont="1" applyBorder="1"/>
    <xf numFmtId="0" fontId="6" fillId="16" borderId="10" xfId="0" applyFont="1" applyFill="1" applyBorder="1" applyAlignment="1"/>
    <xf numFmtId="0" fontId="32" fillId="16" borderId="11" xfId="0" applyFont="1" applyFill="1" applyBorder="1" applyAlignment="1"/>
    <xf numFmtId="0" fontId="32" fillId="16" borderId="12" xfId="0" applyFont="1" applyFill="1" applyBorder="1" applyAlignment="1"/>
    <xf numFmtId="0" fontId="5" fillId="0" borderId="14" xfId="1" applyFont="1" applyBorder="1"/>
    <xf numFmtId="0" fontId="5" fillId="17" borderId="15" xfId="1" applyFont="1" applyFill="1" applyBorder="1"/>
    <xf numFmtId="0" fontId="5" fillId="18" borderId="16" xfId="1" applyFont="1" applyFill="1" applyBorder="1"/>
    <xf numFmtId="0" fontId="6" fillId="19" borderId="13" xfId="1" applyFont="1" applyFill="1" applyBorder="1" applyAlignment="1">
      <alignment horizontal="center" vertical="center"/>
    </xf>
    <xf numFmtId="0" fontId="33" fillId="0" borderId="17" xfId="1" applyFont="1" applyFill="1" applyBorder="1"/>
    <xf numFmtId="0" fontId="5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left"/>
    </xf>
    <xf numFmtId="0" fontId="5" fillId="0" borderId="19" xfId="1" applyFont="1" applyBorder="1" applyAlignment="1">
      <alignment horizontal="right"/>
    </xf>
    <xf numFmtId="0" fontId="33" fillId="0" borderId="18" xfId="1" applyFont="1" applyFill="1" applyBorder="1"/>
    <xf numFmtId="0" fontId="6" fillId="0" borderId="9" xfId="1" applyFont="1" applyBorder="1" applyAlignment="1">
      <alignment horizontal="center" vertical="center"/>
    </xf>
    <xf numFmtId="0" fontId="33" fillId="0" borderId="20" xfId="1" applyFont="1" applyFill="1" applyBorder="1"/>
    <xf numFmtId="0" fontId="5" fillId="17" borderId="21" xfId="1" applyFont="1" applyFill="1" applyBorder="1"/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right"/>
    </xf>
    <xf numFmtId="14" fontId="30" fillId="48" borderId="38" xfId="195" applyNumberFormat="1" applyFont="1" applyFill="1" applyBorder="1" applyAlignment="1">
      <alignment horizontal="center"/>
    </xf>
    <xf numFmtId="0" fontId="31" fillId="15" borderId="0" xfId="0" applyFont="1" applyFill="1"/>
    <xf numFmtId="0" fontId="3" fillId="0" borderId="0" xfId="1" applyFont="1"/>
    <xf numFmtId="0" fontId="5" fillId="0" borderId="41" xfId="1" applyFont="1" applyBorder="1" applyAlignment="1">
      <alignment horizontal="right"/>
    </xf>
    <xf numFmtId="0" fontId="5" fillId="0" borderId="42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6" fillId="0" borderId="0" xfId="1" applyFont="1"/>
    <xf numFmtId="0" fontId="5" fillId="17" borderId="18" xfId="1" applyFont="1" applyFill="1" applyBorder="1"/>
    <xf numFmtId="0" fontId="37" fillId="0" borderId="0" xfId="1" applyFont="1"/>
    <xf numFmtId="0" fontId="38" fillId="0" borderId="0" xfId="0" applyFont="1"/>
    <xf numFmtId="0" fontId="4" fillId="53" borderId="9" xfId="1" applyFont="1" applyFill="1" applyBorder="1"/>
    <xf numFmtId="0" fontId="4" fillId="53" borderId="9" xfId="1" applyFont="1" applyFill="1" applyBorder="1" applyAlignment="1">
      <alignment wrapText="1"/>
    </xf>
    <xf numFmtId="0" fontId="30" fillId="0" borderId="4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1" fillId="52" borderId="0" xfId="0" applyFont="1" applyFill="1"/>
    <xf numFmtId="0" fontId="5" fillId="52" borderId="0" xfId="1" applyFont="1" applyFill="1" applyAlignment="1">
      <alignment horizontal="right"/>
    </xf>
    <xf numFmtId="0" fontId="5" fillId="52" borderId="0" xfId="1" applyFont="1" applyFill="1"/>
    <xf numFmtId="0" fontId="6" fillId="52" borderId="2" xfId="0" applyFont="1" applyFill="1" applyBorder="1" applyAlignment="1"/>
    <xf numFmtId="0" fontId="5" fillId="17" borderId="44" xfId="1" applyFont="1" applyFill="1" applyBorder="1" applyAlignment="1">
      <alignment horizontal="center"/>
    </xf>
    <xf numFmtId="0" fontId="4" fillId="53" borderId="11" xfId="1" applyFont="1" applyFill="1" applyBorder="1" applyAlignment="1">
      <alignment wrapText="1"/>
    </xf>
    <xf numFmtId="0" fontId="41" fillId="0" borderId="9" xfId="0" applyFont="1" applyBorder="1"/>
    <xf numFmtId="0" fontId="0" fillId="0" borderId="12" xfId="0" applyBorder="1"/>
    <xf numFmtId="0" fontId="1" fillId="54" borderId="18" xfId="232" applyFill="1" applyBorder="1" applyAlignment="1">
      <alignment horizontal="center" vertical="center"/>
    </xf>
    <xf numFmtId="0" fontId="1" fillId="54" borderId="39" xfId="232" applyFill="1" applyBorder="1" applyAlignment="1">
      <alignment horizontal="center"/>
    </xf>
    <xf numFmtId="0" fontId="1" fillId="54" borderId="26" xfId="232" applyFill="1" applyBorder="1" applyAlignment="1">
      <alignment vertical="center"/>
    </xf>
    <xf numFmtId="0" fontId="29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2" fillId="55" borderId="17" xfId="1" applyFont="1" applyFill="1" applyBorder="1" applyAlignment="1">
      <alignment horizontal="center" vertical="center"/>
    </xf>
    <xf numFmtId="0" fontId="43" fillId="18" borderId="14" xfId="0" applyFont="1" applyFill="1" applyBorder="1" applyAlignment="1">
      <alignment horizontal="center" vertical="center" wrapText="1"/>
    </xf>
    <xf numFmtId="0" fontId="44" fillId="53" borderId="44" xfId="0" applyFont="1" applyFill="1" applyBorder="1" applyAlignment="1">
      <alignment wrapText="1"/>
    </xf>
    <xf numFmtId="0" fontId="44" fillId="53" borderId="18" xfId="0" applyFont="1" applyFill="1" applyBorder="1" applyAlignment="1">
      <alignment wrapText="1"/>
    </xf>
    <xf numFmtId="0" fontId="1" fillId="54" borderId="55" xfId="232" applyFill="1" applyBorder="1" applyAlignment="1">
      <alignment horizontal="center"/>
    </xf>
    <xf numFmtId="0" fontId="1" fillId="54" borderId="9" xfId="232" applyFill="1" applyBorder="1" applyAlignment="1">
      <alignment horizontal="center"/>
    </xf>
    <xf numFmtId="0" fontId="44" fillId="53" borderId="39" xfId="0" applyFont="1" applyFill="1" applyBorder="1" applyAlignment="1">
      <alignment wrapText="1"/>
    </xf>
    <xf numFmtId="0" fontId="31" fillId="0" borderId="37" xfId="0" applyFont="1" applyBorder="1"/>
    <xf numFmtId="0" fontId="3" fillId="0" borderId="3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17" borderId="56" xfId="1" applyFont="1" applyFill="1" applyBorder="1"/>
    <xf numFmtId="0" fontId="5" fillId="17" borderId="18" xfId="1" applyFont="1" applyFill="1" applyBorder="1" applyAlignment="1">
      <alignment horizontal="center"/>
    </xf>
    <xf numFmtId="0" fontId="31" fillId="0" borderId="58" xfId="0" applyFont="1" applyBorder="1"/>
    <xf numFmtId="165" fontId="31" fillId="0" borderId="25" xfId="0" applyNumberFormat="1" applyFont="1" applyBorder="1" applyAlignment="1">
      <alignment horizontal="center"/>
    </xf>
    <xf numFmtId="0" fontId="31" fillId="0" borderId="17" xfId="0" applyFont="1" applyBorder="1"/>
    <xf numFmtId="165" fontId="31" fillId="0" borderId="19" xfId="0" applyNumberFormat="1" applyFont="1" applyBorder="1" applyAlignment="1">
      <alignment horizontal="center"/>
    </xf>
    <xf numFmtId="0" fontId="31" fillId="0" borderId="20" xfId="0" applyFont="1" applyBorder="1"/>
    <xf numFmtId="0" fontId="30" fillId="0" borderId="21" xfId="0" applyFont="1" applyBorder="1" applyAlignment="1">
      <alignment horizontal="center"/>
    </xf>
    <xf numFmtId="0" fontId="5" fillId="17" borderId="21" xfId="1" applyFont="1" applyFill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0" fontId="45" fillId="0" borderId="14" xfId="1" applyFont="1" applyBorder="1" applyAlignment="1">
      <alignment horizontal="center" vertical="center"/>
    </xf>
    <xf numFmtId="0" fontId="46" fillId="0" borderId="0" xfId="0" applyFont="1"/>
    <xf numFmtId="0" fontId="45" fillId="0" borderId="17" xfId="1" applyFont="1" applyBorder="1" applyAlignment="1">
      <alignment horizontal="center" vertical="center"/>
    </xf>
    <xf numFmtId="0" fontId="46" fillId="23" borderId="17" xfId="0" applyFont="1" applyFill="1" applyBorder="1" applyAlignment="1">
      <alignment horizontal="center"/>
    </xf>
    <xf numFmtId="0" fontId="45" fillId="51" borderId="17" xfId="1" applyFont="1" applyFill="1" applyBorder="1" applyAlignment="1">
      <alignment horizontal="center" vertical="center"/>
    </xf>
    <xf numFmtId="0" fontId="45" fillId="0" borderId="0" xfId="1" applyFont="1"/>
    <xf numFmtId="0" fontId="46" fillId="15" borderId="0" xfId="0" applyFont="1" applyFill="1"/>
    <xf numFmtId="0" fontId="34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/>
    </xf>
    <xf numFmtId="0" fontId="36" fillId="0" borderId="3" xfId="1" applyFont="1" applyBorder="1" applyAlignment="1">
      <alignment horizontal="left"/>
    </xf>
    <xf numFmtId="0" fontId="36" fillId="0" borderId="4" xfId="1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9" fillId="0" borderId="0" xfId="1" applyFont="1" applyBorder="1" applyAlignment="1">
      <alignment horizontal="right"/>
    </xf>
    <xf numFmtId="0" fontId="37" fillId="20" borderId="8" xfId="1" applyFont="1" applyFill="1" applyBorder="1" applyAlignment="1">
      <alignment horizontal="center"/>
    </xf>
    <xf numFmtId="0" fontId="37" fillId="50" borderId="2" xfId="1" applyFont="1" applyFill="1" applyBorder="1" applyAlignment="1">
      <alignment vertical="center"/>
    </xf>
    <xf numFmtId="0" fontId="37" fillId="50" borderId="4" xfId="1" applyFont="1" applyFill="1" applyBorder="1" applyAlignment="1"/>
    <xf numFmtId="165" fontId="37" fillId="50" borderId="8" xfId="1" applyNumberFormat="1" applyFont="1" applyFill="1" applyBorder="1" applyAlignment="1">
      <alignment horizontal="center"/>
    </xf>
    <xf numFmtId="164" fontId="37" fillId="20" borderId="13" xfId="1" applyNumberFormat="1" applyFont="1" applyFill="1" applyBorder="1" applyAlignment="1">
      <alignment horizontal="center"/>
    </xf>
    <xf numFmtId="0" fontId="37" fillId="49" borderId="10" xfId="1" applyFont="1" applyFill="1" applyBorder="1" applyAlignment="1">
      <alignment vertical="center"/>
    </xf>
    <xf numFmtId="0" fontId="37" fillId="49" borderId="12" xfId="1" applyFont="1" applyFill="1" applyBorder="1" applyAlignment="1"/>
    <xf numFmtId="164" fontId="37" fillId="49" borderId="9" xfId="1" applyNumberFormat="1" applyFont="1" applyFill="1" applyBorder="1" applyAlignment="1">
      <alignment horizontal="center"/>
    </xf>
    <xf numFmtId="0" fontId="39" fillId="49" borderId="0" xfId="1" applyFont="1" applyFill="1" applyBorder="1" applyAlignment="1">
      <alignment horizontal="right" wrapText="1"/>
    </xf>
    <xf numFmtId="0" fontId="37" fillId="23" borderId="14" xfId="1" applyFont="1" applyFill="1" applyBorder="1" applyAlignment="1">
      <alignment vertical="center"/>
    </xf>
    <xf numFmtId="1" fontId="37" fillId="50" borderId="15" xfId="1" applyNumberFormat="1" applyFont="1" applyFill="1" applyBorder="1" applyAlignment="1">
      <alignment vertical="center"/>
    </xf>
    <xf numFmtId="0" fontId="37" fillId="0" borderId="15" xfId="1" applyFont="1" applyFill="1" applyBorder="1" applyAlignment="1">
      <alignment vertical="center"/>
    </xf>
    <xf numFmtId="0" fontId="37" fillId="50" borderId="16" xfId="1" applyFont="1" applyFill="1" applyBorder="1" applyAlignment="1">
      <alignment vertical="center"/>
    </xf>
    <xf numFmtId="0" fontId="39" fillId="0" borderId="0" xfId="1" applyFont="1" applyBorder="1" applyAlignment="1">
      <alignment horizontal="right" wrapText="1"/>
    </xf>
    <xf numFmtId="0" fontId="37" fillId="0" borderId="23" xfId="1" applyFont="1" applyFill="1" applyBorder="1" applyAlignment="1">
      <alignment horizontal="right" wrapText="1"/>
    </xf>
    <xf numFmtId="3" fontId="37" fillId="49" borderId="24" xfId="1" applyNumberFormat="1" applyFont="1" applyFill="1" applyBorder="1" applyAlignment="1">
      <alignment wrapText="1"/>
    </xf>
    <xf numFmtId="0" fontId="37" fillId="0" borderId="24" xfId="1" applyFont="1" applyFill="1" applyBorder="1" applyAlignment="1">
      <alignment wrapText="1"/>
    </xf>
    <xf numFmtId="0" fontId="37" fillId="49" borderId="25" xfId="1" applyFont="1" applyFill="1" applyBorder="1" applyAlignment="1">
      <alignment wrapText="1"/>
    </xf>
    <xf numFmtId="0" fontId="37" fillId="0" borderId="5" xfId="1" applyFont="1" applyFill="1" applyBorder="1" applyAlignment="1"/>
    <xf numFmtId="3" fontId="37" fillId="24" borderId="10" xfId="1" applyNumberFormat="1" applyFont="1" applyFill="1" applyBorder="1" applyAlignment="1"/>
    <xf numFmtId="0" fontId="37" fillId="24" borderId="12" xfId="1" applyFont="1" applyFill="1" applyBorder="1" applyAlignment="1"/>
    <xf numFmtId="0" fontId="37" fillId="0" borderId="7" xfId="1" applyFont="1" applyFill="1" applyBorder="1" applyAlignment="1"/>
    <xf numFmtId="0" fontId="50" fillId="0" borderId="0" xfId="0" applyFont="1" applyAlignment="1">
      <alignment horizontal="right"/>
    </xf>
    <xf numFmtId="0" fontId="37" fillId="49" borderId="37" xfId="1" applyFont="1" applyFill="1" applyBorder="1" applyAlignment="1">
      <alignment horizontal="center" wrapText="1"/>
    </xf>
    <xf numFmtId="0" fontId="37" fillId="50" borderId="37" xfId="1" applyFont="1" applyFill="1" applyBorder="1" applyAlignment="1">
      <alignment horizontal="center" wrapText="1"/>
    </xf>
    <xf numFmtId="0" fontId="37" fillId="21" borderId="45" xfId="1" applyFont="1" applyFill="1" applyBorder="1" applyAlignment="1">
      <alignment horizontal="center"/>
    </xf>
    <xf numFmtId="0" fontId="37" fillId="49" borderId="37" xfId="1" applyFont="1" applyFill="1" applyBorder="1" applyAlignment="1">
      <alignment horizontal="center"/>
    </xf>
    <xf numFmtId="0" fontId="37" fillId="50" borderId="37" xfId="1" applyFont="1" applyFill="1" applyBorder="1" applyAlignment="1">
      <alignment horizontal="center"/>
    </xf>
    <xf numFmtId="0" fontId="39" fillId="23" borderId="43" xfId="1" applyFont="1" applyFill="1" applyBorder="1" applyAlignment="1">
      <alignment horizontal="center" wrapText="1"/>
    </xf>
    <xf numFmtId="0" fontId="37" fillId="23" borderId="38" xfId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3" xfId="0" applyBorder="1"/>
    <xf numFmtId="0" fontId="0" fillId="0" borderId="52" xfId="0" applyBorder="1"/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54" fillId="0" borderId="0" xfId="1" applyFont="1"/>
    <xf numFmtId="164" fontId="5" fillId="0" borderId="44" xfId="0" applyNumberFormat="1" applyFont="1" applyBorder="1" applyAlignment="1">
      <alignment horizontal="center"/>
    </xf>
    <xf numFmtId="0" fontId="45" fillId="0" borderId="26" xfId="1" applyFont="1" applyBorder="1" applyAlignment="1">
      <alignment horizontal="left" wrapText="1"/>
    </xf>
    <xf numFmtId="0" fontId="45" fillId="0" borderId="27" xfId="1" applyFont="1" applyBorder="1" applyAlignment="1">
      <alignment horizontal="left" wrapText="1"/>
    </xf>
    <xf numFmtId="0" fontId="45" fillId="0" borderId="40" xfId="1" applyFont="1" applyBorder="1" applyAlignment="1">
      <alignment horizontal="left" wrapText="1"/>
    </xf>
    <xf numFmtId="0" fontId="5" fillId="0" borderId="2" xfId="1" applyFont="1" applyBorder="1" applyAlignment="1"/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/>
    <xf numFmtId="0" fontId="45" fillId="0" borderId="51" xfId="1" applyFont="1" applyBorder="1" applyAlignment="1">
      <alignment horizontal="left" wrapText="1"/>
    </xf>
    <xf numFmtId="0" fontId="45" fillId="0" borderId="47" xfId="1" applyFont="1" applyBorder="1" applyAlignment="1">
      <alignment horizontal="left" wrapText="1"/>
    </xf>
    <xf numFmtId="0" fontId="45" fillId="0" borderId="48" xfId="1" applyFont="1" applyBorder="1" applyAlignment="1">
      <alignment horizontal="left" wrapText="1"/>
    </xf>
    <xf numFmtId="0" fontId="45" fillId="49" borderId="26" xfId="1" applyFont="1" applyFill="1" applyBorder="1" applyAlignment="1">
      <alignment horizontal="left" wrapText="1"/>
    </xf>
    <xf numFmtId="0" fontId="45" fillId="49" borderId="27" xfId="1" applyFont="1" applyFill="1" applyBorder="1" applyAlignment="1">
      <alignment horizontal="left" wrapText="1"/>
    </xf>
    <xf numFmtId="0" fontId="45" fillId="49" borderId="40" xfId="1" applyFont="1" applyFill="1" applyBorder="1" applyAlignment="1">
      <alignment horizontal="left" wrapText="1"/>
    </xf>
    <xf numFmtId="0" fontId="47" fillId="15" borderId="26" xfId="1" applyFont="1" applyFill="1" applyBorder="1" applyAlignment="1">
      <alignment horizontal="left" wrapText="1"/>
    </xf>
    <xf numFmtId="0" fontId="47" fillId="15" borderId="27" xfId="1" applyFont="1" applyFill="1" applyBorder="1" applyAlignment="1">
      <alignment horizontal="left" wrapText="1"/>
    </xf>
    <xf numFmtId="0" fontId="47" fillId="15" borderId="40" xfId="1" applyFont="1" applyFill="1" applyBorder="1" applyAlignment="1">
      <alignment horizontal="left" wrapText="1"/>
    </xf>
    <xf numFmtId="0" fontId="40" fillId="0" borderId="57" xfId="1" applyFont="1" applyBorder="1" applyAlignment="1">
      <alignment horizontal="left"/>
    </xf>
    <xf numFmtId="0" fontId="40" fillId="0" borderId="46" xfId="1" applyFont="1" applyBorder="1" applyAlignment="1">
      <alignment horizontal="left"/>
    </xf>
    <xf numFmtId="0" fontId="40" fillId="0" borderId="40" xfId="1" applyFont="1" applyBorder="1" applyAlignment="1">
      <alignment horizontal="left"/>
    </xf>
    <xf numFmtId="0" fontId="53" fillId="0" borderId="26" xfId="1" applyFont="1" applyBorder="1" applyAlignment="1">
      <alignment horizontal="left" wrapText="1"/>
    </xf>
    <xf numFmtId="0" fontId="53" fillId="0" borderId="27" xfId="1" applyFont="1" applyBorder="1" applyAlignment="1">
      <alignment horizontal="left" wrapText="1"/>
    </xf>
    <xf numFmtId="0" fontId="53" fillId="0" borderId="40" xfId="1" applyFont="1" applyBorder="1" applyAlignment="1">
      <alignment horizontal="left" wrapText="1"/>
    </xf>
    <xf numFmtId="0" fontId="52" fillId="0" borderId="26" xfId="1" applyFont="1" applyBorder="1" applyAlignment="1">
      <alignment horizontal="left" wrapText="1"/>
    </xf>
    <xf numFmtId="0" fontId="52" fillId="0" borderId="27" xfId="1" applyFont="1" applyBorder="1" applyAlignment="1">
      <alignment horizontal="left" wrapText="1"/>
    </xf>
    <xf numFmtId="0" fontId="52" fillId="0" borderId="40" xfId="1" applyFont="1" applyBorder="1" applyAlignment="1">
      <alignment horizontal="left" wrapText="1"/>
    </xf>
    <xf numFmtId="0" fontId="47" fillId="22" borderId="26" xfId="1" applyFont="1" applyFill="1" applyBorder="1" applyAlignment="1">
      <alignment horizontal="left" wrapText="1"/>
    </xf>
    <xf numFmtId="0" fontId="47" fillId="22" borderId="27" xfId="1" applyFont="1" applyFill="1" applyBorder="1" applyAlignment="1">
      <alignment horizontal="left" wrapText="1"/>
    </xf>
    <xf numFmtId="0" fontId="47" fillId="22" borderId="40" xfId="1" applyFont="1" applyFill="1" applyBorder="1" applyAlignment="1">
      <alignment horizontal="left" wrapText="1"/>
    </xf>
    <xf numFmtId="0" fontId="51" fillId="0" borderId="26" xfId="1" applyFont="1" applyBorder="1" applyAlignment="1">
      <alignment horizontal="left" wrapText="1"/>
    </xf>
    <xf numFmtId="0" fontId="51" fillId="0" borderId="27" xfId="1" applyFont="1" applyBorder="1" applyAlignment="1">
      <alignment horizontal="left" wrapText="1"/>
    </xf>
    <xf numFmtId="0" fontId="51" fillId="0" borderId="40" xfId="1" applyFont="1" applyBorder="1" applyAlignment="1">
      <alignment horizontal="left" wrapText="1"/>
    </xf>
    <xf numFmtId="0" fontId="49" fillId="0" borderId="27" xfId="0" applyFont="1" applyBorder="1" applyAlignment="1">
      <alignment horizontal="left" wrapText="1"/>
    </xf>
    <xf numFmtId="0" fontId="49" fillId="0" borderId="40" xfId="0" applyFont="1" applyBorder="1" applyAlignment="1">
      <alignment horizontal="left" wrapText="1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45" fillId="0" borderId="59" xfId="1" applyFont="1" applyBorder="1" applyAlignment="1">
      <alignment horizontal="left" wrapText="1"/>
    </xf>
    <xf numFmtId="0" fontId="45" fillId="0" borderId="49" xfId="1" applyFont="1" applyBorder="1" applyAlignment="1">
      <alignment horizontal="left" wrapText="1"/>
    </xf>
    <xf numFmtId="0" fontId="45" fillId="0" borderId="50" xfId="1" applyFont="1" applyBorder="1" applyAlignment="1">
      <alignment horizontal="left" wrapText="1"/>
    </xf>
    <xf numFmtId="0" fontId="34" fillId="0" borderId="59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9" fillId="0" borderId="23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52" xfId="0" applyBorder="1" applyAlignment="1">
      <alignment wrapText="1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9" fillId="0" borderId="4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</cellXfs>
  <cellStyles count="233">
    <cellStyle name="20% - Accent1 2" xfId="2" xr:uid="{00000000-0005-0000-0000-000000000000}"/>
    <cellStyle name="20% - Accent1 2 2" xfId="3" xr:uid="{00000000-0005-0000-0000-000001000000}"/>
    <cellStyle name="20% - Accent1 2 3" xfId="4" xr:uid="{00000000-0005-0000-0000-000002000000}"/>
    <cellStyle name="20% - Accent1 3" xfId="5" xr:uid="{00000000-0005-0000-0000-000003000000}"/>
    <cellStyle name="20% - Accent1 3 2" xfId="6" xr:uid="{00000000-0005-0000-0000-000004000000}"/>
    <cellStyle name="20% - Accent1 3 3" xfId="7" xr:uid="{00000000-0005-0000-0000-000005000000}"/>
    <cellStyle name="20% - Accent1 4" xfId="8" xr:uid="{00000000-0005-0000-0000-000006000000}"/>
    <cellStyle name="20% - Accent1 5" xfId="9" xr:uid="{00000000-0005-0000-0000-000007000000}"/>
    <cellStyle name="20% - Accent2 2" xfId="10" xr:uid="{00000000-0005-0000-0000-000008000000}"/>
    <cellStyle name="20% - Accent2 2 2" xfId="11" xr:uid="{00000000-0005-0000-0000-000009000000}"/>
    <cellStyle name="20% - Accent2 2 3" xfId="12" xr:uid="{00000000-0005-0000-0000-00000A000000}"/>
    <cellStyle name="20% - Accent2 3" xfId="13" xr:uid="{00000000-0005-0000-0000-00000B000000}"/>
    <cellStyle name="20% - Accent2 3 2" xfId="14" xr:uid="{00000000-0005-0000-0000-00000C000000}"/>
    <cellStyle name="20% - Accent2 3 3" xfId="15" xr:uid="{00000000-0005-0000-0000-00000D000000}"/>
    <cellStyle name="20% - Accent2 4" xfId="16" xr:uid="{00000000-0005-0000-0000-00000E000000}"/>
    <cellStyle name="20% - Accent2 5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3" xfId="21" xr:uid="{00000000-0005-0000-0000-000013000000}"/>
    <cellStyle name="20% - Accent3 3 2" xfId="22" xr:uid="{00000000-0005-0000-0000-000014000000}"/>
    <cellStyle name="20% - Accent3 3 3" xfId="23" xr:uid="{00000000-0005-0000-0000-000015000000}"/>
    <cellStyle name="20% - Accent3 4" xfId="24" xr:uid="{00000000-0005-0000-0000-000016000000}"/>
    <cellStyle name="20% - Accent3 5" xfId="25" xr:uid="{00000000-0005-0000-0000-000017000000}"/>
    <cellStyle name="20% - Accent4 2" xfId="26" xr:uid="{00000000-0005-0000-0000-000018000000}"/>
    <cellStyle name="20% - Accent4 2 2" xfId="27" xr:uid="{00000000-0005-0000-0000-000019000000}"/>
    <cellStyle name="20% - Accent4 2 3" xfId="28" xr:uid="{00000000-0005-0000-0000-00001A000000}"/>
    <cellStyle name="20% - Accent4 3" xfId="29" xr:uid="{00000000-0005-0000-0000-00001B000000}"/>
    <cellStyle name="20% - Accent4 3 2" xfId="30" xr:uid="{00000000-0005-0000-0000-00001C000000}"/>
    <cellStyle name="20% - Accent4 3 3" xfId="31" xr:uid="{00000000-0005-0000-0000-00001D000000}"/>
    <cellStyle name="20% - Accent4 4" xfId="32" xr:uid="{00000000-0005-0000-0000-00001E000000}"/>
    <cellStyle name="20% - Accent4 5" xfId="33" xr:uid="{00000000-0005-0000-0000-00001F000000}"/>
    <cellStyle name="20% - Accent5 2" xfId="34" xr:uid="{00000000-0005-0000-0000-000020000000}"/>
    <cellStyle name="20% - Accent5 2 2" xfId="35" xr:uid="{00000000-0005-0000-0000-000021000000}"/>
    <cellStyle name="20% - Accent5 2 3" xfId="36" xr:uid="{00000000-0005-0000-0000-000022000000}"/>
    <cellStyle name="20% - Accent5 3" xfId="37" xr:uid="{00000000-0005-0000-0000-000023000000}"/>
    <cellStyle name="20% - Accent5 3 2" xfId="38" xr:uid="{00000000-0005-0000-0000-000024000000}"/>
    <cellStyle name="20% - Accent5 3 3" xfId="39" xr:uid="{00000000-0005-0000-0000-000025000000}"/>
    <cellStyle name="20% - Accent5 4" xfId="40" xr:uid="{00000000-0005-0000-0000-000026000000}"/>
    <cellStyle name="20% - Accent5 5" xfId="41" xr:uid="{00000000-0005-0000-0000-000027000000}"/>
    <cellStyle name="20% - Accent6 2" xfId="42" xr:uid="{00000000-0005-0000-0000-000028000000}"/>
    <cellStyle name="20% - Accent6 2 2" xfId="43" xr:uid="{00000000-0005-0000-0000-000029000000}"/>
    <cellStyle name="20% - Accent6 2 3" xfId="44" xr:uid="{00000000-0005-0000-0000-00002A000000}"/>
    <cellStyle name="20% - Accent6 3" xfId="45" xr:uid="{00000000-0005-0000-0000-00002B000000}"/>
    <cellStyle name="20% - Accent6 3 2" xfId="46" xr:uid="{00000000-0005-0000-0000-00002C000000}"/>
    <cellStyle name="20% - Accent6 3 3" xfId="47" xr:uid="{00000000-0005-0000-0000-00002D000000}"/>
    <cellStyle name="20% - Accent6 4" xfId="48" xr:uid="{00000000-0005-0000-0000-00002E000000}"/>
    <cellStyle name="20% - Accent6 5" xfId="49" xr:uid="{00000000-0005-0000-0000-00002F000000}"/>
    <cellStyle name="40% - Accent1 2" xfId="50" xr:uid="{00000000-0005-0000-0000-000030000000}"/>
    <cellStyle name="40% - Accent1 2 2" xfId="51" xr:uid="{00000000-0005-0000-0000-000031000000}"/>
    <cellStyle name="40% - Accent1 2 3" xfId="52" xr:uid="{00000000-0005-0000-0000-000032000000}"/>
    <cellStyle name="40% - Accent1 3" xfId="53" xr:uid="{00000000-0005-0000-0000-000033000000}"/>
    <cellStyle name="40% - Accent1 3 2" xfId="54" xr:uid="{00000000-0005-0000-0000-000034000000}"/>
    <cellStyle name="40% - Accent1 3 3" xfId="55" xr:uid="{00000000-0005-0000-0000-000035000000}"/>
    <cellStyle name="40% - Accent1 4" xfId="56" xr:uid="{00000000-0005-0000-0000-000036000000}"/>
    <cellStyle name="40% - Accent1 5" xfId="57" xr:uid="{00000000-0005-0000-0000-000037000000}"/>
    <cellStyle name="40% - Accent2 2" xfId="58" xr:uid="{00000000-0005-0000-0000-000038000000}"/>
    <cellStyle name="40% - Accent2 2 2" xfId="59" xr:uid="{00000000-0005-0000-0000-000039000000}"/>
    <cellStyle name="40% - Accent2 2 3" xfId="60" xr:uid="{00000000-0005-0000-0000-00003A000000}"/>
    <cellStyle name="40% - Accent2 3" xfId="61" xr:uid="{00000000-0005-0000-0000-00003B000000}"/>
    <cellStyle name="40% - Accent2 3 2" xfId="62" xr:uid="{00000000-0005-0000-0000-00003C000000}"/>
    <cellStyle name="40% - Accent2 3 3" xfId="63" xr:uid="{00000000-0005-0000-0000-00003D000000}"/>
    <cellStyle name="40% - Accent2 4" xfId="64" xr:uid="{00000000-0005-0000-0000-00003E000000}"/>
    <cellStyle name="40% - Accent2 5" xfId="65" xr:uid="{00000000-0005-0000-0000-00003F000000}"/>
    <cellStyle name="40% - Accent3 2" xfId="66" xr:uid="{00000000-0005-0000-0000-000040000000}"/>
    <cellStyle name="40% - Accent3 2 2" xfId="67" xr:uid="{00000000-0005-0000-0000-000041000000}"/>
    <cellStyle name="40% - Accent3 2 3" xfId="68" xr:uid="{00000000-0005-0000-0000-000042000000}"/>
    <cellStyle name="40% - Accent3 3" xfId="69" xr:uid="{00000000-0005-0000-0000-000043000000}"/>
    <cellStyle name="40% - Accent3 3 2" xfId="70" xr:uid="{00000000-0005-0000-0000-000044000000}"/>
    <cellStyle name="40% - Accent3 3 3" xfId="71" xr:uid="{00000000-0005-0000-0000-000045000000}"/>
    <cellStyle name="40% - Accent3 4" xfId="72" xr:uid="{00000000-0005-0000-0000-000046000000}"/>
    <cellStyle name="40% - Accent3 5" xfId="73" xr:uid="{00000000-0005-0000-0000-000047000000}"/>
    <cellStyle name="40% - Accent4 2" xfId="74" xr:uid="{00000000-0005-0000-0000-000048000000}"/>
    <cellStyle name="40% - Accent4 2 2" xfId="75" xr:uid="{00000000-0005-0000-0000-000049000000}"/>
    <cellStyle name="40% - Accent4 2 3" xfId="76" xr:uid="{00000000-0005-0000-0000-00004A000000}"/>
    <cellStyle name="40% - Accent4 3" xfId="77" xr:uid="{00000000-0005-0000-0000-00004B000000}"/>
    <cellStyle name="40% - Accent4 3 2" xfId="78" xr:uid="{00000000-0005-0000-0000-00004C000000}"/>
    <cellStyle name="40% - Accent4 3 3" xfId="79" xr:uid="{00000000-0005-0000-0000-00004D000000}"/>
    <cellStyle name="40% - Accent4 4" xfId="80" xr:uid="{00000000-0005-0000-0000-00004E000000}"/>
    <cellStyle name="40% - Accent4 5" xfId="81" xr:uid="{00000000-0005-0000-0000-00004F000000}"/>
    <cellStyle name="40% - Accent5 2" xfId="82" xr:uid="{00000000-0005-0000-0000-000050000000}"/>
    <cellStyle name="40% - Accent5 2 2" xfId="83" xr:uid="{00000000-0005-0000-0000-000051000000}"/>
    <cellStyle name="40% - Accent5 2 3" xfId="84" xr:uid="{00000000-0005-0000-0000-000052000000}"/>
    <cellStyle name="40% - Accent5 3" xfId="85" xr:uid="{00000000-0005-0000-0000-000053000000}"/>
    <cellStyle name="40% - Accent5 3 2" xfId="86" xr:uid="{00000000-0005-0000-0000-000054000000}"/>
    <cellStyle name="40% - Accent5 3 3" xfId="87" xr:uid="{00000000-0005-0000-0000-000055000000}"/>
    <cellStyle name="40% - Accent5 4" xfId="88" xr:uid="{00000000-0005-0000-0000-000056000000}"/>
    <cellStyle name="40% - Accent5 5" xfId="89" xr:uid="{00000000-0005-0000-0000-000057000000}"/>
    <cellStyle name="40% - Accent6 2" xfId="90" xr:uid="{00000000-0005-0000-0000-000058000000}"/>
    <cellStyle name="40% - Accent6 2 2" xfId="91" xr:uid="{00000000-0005-0000-0000-000059000000}"/>
    <cellStyle name="40% - Accent6 2 3" xfId="92" xr:uid="{00000000-0005-0000-0000-00005A000000}"/>
    <cellStyle name="40% - Accent6 3" xfId="93" xr:uid="{00000000-0005-0000-0000-00005B000000}"/>
    <cellStyle name="40% - Accent6 3 2" xfId="94" xr:uid="{00000000-0005-0000-0000-00005C000000}"/>
    <cellStyle name="40% - Accent6 3 3" xfId="95" xr:uid="{00000000-0005-0000-0000-00005D000000}"/>
    <cellStyle name="40% - Accent6 4" xfId="96" xr:uid="{00000000-0005-0000-0000-00005E000000}"/>
    <cellStyle name="40% - Accent6 5" xfId="97" xr:uid="{00000000-0005-0000-0000-00005F000000}"/>
    <cellStyle name="60% - Accent1 2" xfId="98" xr:uid="{00000000-0005-0000-0000-000060000000}"/>
    <cellStyle name="60% - Accent2 2" xfId="99" xr:uid="{00000000-0005-0000-0000-000061000000}"/>
    <cellStyle name="60% - Accent3 2" xfId="100" xr:uid="{00000000-0005-0000-0000-000062000000}"/>
    <cellStyle name="60% - Accent4 2" xfId="101" xr:uid="{00000000-0005-0000-0000-000063000000}"/>
    <cellStyle name="60% - Accent5 2" xfId="102" xr:uid="{00000000-0005-0000-0000-000064000000}"/>
    <cellStyle name="60% - Accent6 2" xfId="103" xr:uid="{00000000-0005-0000-0000-000065000000}"/>
    <cellStyle name="Accent1 2" xfId="104" xr:uid="{00000000-0005-0000-0000-000066000000}"/>
    <cellStyle name="Accent2 2" xfId="105" xr:uid="{00000000-0005-0000-0000-000067000000}"/>
    <cellStyle name="Accent3 2" xfId="106" xr:uid="{00000000-0005-0000-0000-000068000000}"/>
    <cellStyle name="Accent4 2" xfId="107" xr:uid="{00000000-0005-0000-0000-000069000000}"/>
    <cellStyle name="Accent5 2" xfId="108" xr:uid="{00000000-0005-0000-0000-00006A000000}"/>
    <cellStyle name="Accent6 2" xfId="109" xr:uid="{00000000-0005-0000-0000-00006B000000}"/>
    <cellStyle name="Bad 2" xfId="110" xr:uid="{00000000-0005-0000-0000-00006C000000}"/>
    <cellStyle name="Calculation 2" xfId="111" xr:uid="{00000000-0005-0000-0000-00006D000000}"/>
    <cellStyle name="Check Cell 2" xfId="112" xr:uid="{00000000-0005-0000-0000-00006E000000}"/>
    <cellStyle name="Explanatory Text 2" xfId="113" xr:uid="{00000000-0005-0000-0000-00006F000000}"/>
    <cellStyle name="Good 2" xfId="114" xr:uid="{00000000-0005-0000-0000-000070000000}"/>
    <cellStyle name="Heading 1 2" xfId="115" xr:uid="{00000000-0005-0000-0000-000071000000}"/>
    <cellStyle name="Heading 2 2" xfId="116" xr:uid="{00000000-0005-0000-0000-000072000000}"/>
    <cellStyle name="Heading 3 2" xfId="117" xr:uid="{00000000-0005-0000-0000-000073000000}"/>
    <cellStyle name="Heading 4 2" xfId="118" xr:uid="{00000000-0005-0000-0000-000074000000}"/>
    <cellStyle name="Hyperlink 2" xfId="119" xr:uid="{00000000-0005-0000-0000-000075000000}"/>
    <cellStyle name="Input 2" xfId="120" xr:uid="{00000000-0005-0000-0000-000076000000}"/>
    <cellStyle name="Linked Cell 2" xfId="121" xr:uid="{00000000-0005-0000-0000-000077000000}"/>
    <cellStyle name="Neutral 2" xfId="122" xr:uid="{00000000-0005-0000-0000-000078000000}"/>
    <cellStyle name="Normal" xfId="0" builtinId="0"/>
    <cellStyle name="Normal 10" xfId="123" xr:uid="{00000000-0005-0000-0000-00007A000000}"/>
    <cellStyle name="Normal 10 2" xfId="124" xr:uid="{00000000-0005-0000-0000-00007B000000}"/>
    <cellStyle name="Normal 10 2 2" xfId="125" xr:uid="{00000000-0005-0000-0000-00007C000000}"/>
    <cellStyle name="Normal 10 2 2 2" xfId="126" xr:uid="{00000000-0005-0000-0000-00007D000000}"/>
    <cellStyle name="Normal 10 2 3" xfId="127" xr:uid="{00000000-0005-0000-0000-00007E000000}"/>
    <cellStyle name="Normal 10 2 4" xfId="128" xr:uid="{00000000-0005-0000-0000-00007F000000}"/>
    <cellStyle name="Normal 10 3" xfId="129" xr:uid="{00000000-0005-0000-0000-000080000000}"/>
    <cellStyle name="Normal 10 3 2" xfId="130" xr:uid="{00000000-0005-0000-0000-000081000000}"/>
    <cellStyle name="Normal 10 3 3" xfId="131" xr:uid="{00000000-0005-0000-0000-000082000000}"/>
    <cellStyle name="Normal 10 4" xfId="132" xr:uid="{00000000-0005-0000-0000-000083000000}"/>
    <cellStyle name="Normal 10 4 2" xfId="133" xr:uid="{00000000-0005-0000-0000-000084000000}"/>
    <cellStyle name="Normal 10 5" xfId="134" xr:uid="{00000000-0005-0000-0000-000085000000}"/>
    <cellStyle name="Normal 10 6" xfId="135" xr:uid="{00000000-0005-0000-0000-000086000000}"/>
    <cellStyle name="Normal 11" xfId="136" xr:uid="{00000000-0005-0000-0000-000087000000}"/>
    <cellStyle name="Normal 11 2" xfId="137" xr:uid="{00000000-0005-0000-0000-000088000000}"/>
    <cellStyle name="Normal 11 2 2" xfId="138" xr:uid="{00000000-0005-0000-0000-000089000000}"/>
    <cellStyle name="Normal 11 2 2 2" xfId="139" xr:uid="{00000000-0005-0000-0000-00008A000000}"/>
    <cellStyle name="Normal 11 2 3" xfId="140" xr:uid="{00000000-0005-0000-0000-00008B000000}"/>
    <cellStyle name="Normal 11 2 4" xfId="141" xr:uid="{00000000-0005-0000-0000-00008C000000}"/>
    <cellStyle name="Normal 11 3" xfId="142" xr:uid="{00000000-0005-0000-0000-00008D000000}"/>
    <cellStyle name="Normal 11 3 2" xfId="143" xr:uid="{00000000-0005-0000-0000-00008E000000}"/>
    <cellStyle name="Normal 11 3 3" xfId="144" xr:uid="{00000000-0005-0000-0000-00008F000000}"/>
    <cellStyle name="Normal 11 4" xfId="145" xr:uid="{00000000-0005-0000-0000-000090000000}"/>
    <cellStyle name="Normal 11 4 2" xfId="146" xr:uid="{00000000-0005-0000-0000-000091000000}"/>
    <cellStyle name="Normal 11 5" xfId="147" xr:uid="{00000000-0005-0000-0000-000092000000}"/>
    <cellStyle name="Normal 11 6" xfId="148" xr:uid="{00000000-0005-0000-0000-000093000000}"/>
    <cellStyle name="Normal 12" xfId="149" xr:uid="{00000000-0005-0000-0000-000094000000}"/>
    <cellStyle name="Normal 12 2" xfId="150" xr:uid="{00000000-0005-0000-0000-000095000000}"/>
    <cellStyle name="Normal 12 2 2" xfId="151" xr:uid="{00000000-0005-0000-0000-000096000000}"/>
    <cellStyle name="Normal 12 3" xfId="152" xr:uid="{00000000-0005-0000-0000-000097000000}"/>
    <cellStyle name="Normal 12 4" xfId="153" xr:uid="{00000000-0005-0000-0000-000098000000}"/>
    <cellStyle name="Normal 12 5" xfId="154" xr:uid="{00000000-0005-0000-0000-000099000000}"/>
    <cellStyle name="Normal 13" xfId="155" xr:uid="{00000000-0005-0000-0000-00009A000000}"/>
    <cellStyle name="Normal 13 2" xfId="156" xr:uid="{00000000-0005-0000-0000-00009B000000}"/>
    <cellStyle name="Normal 13 3" xfId="157" xr:uid="{00000000-0005-0000-0000-00009C000000}"/>
    <cellStyle name="Normal 14" xfId="158" xr:uid="{00000000-0005-0000-0000-00009D000000}"/>
    <cellStyle name="Normal 14 2" xfId="159" xr:uid="{00000000-0005-0000-0000-00009E000000}"/>
    <cellStyle name="Normal 14 3" xfId="160" xr:uid="{00000000-0005-0000-0000-00009F000000}"/>
    <cellStyle name="Normal 15" xfId="1" xr:uid="{00000000-0005-0000-0000-0000A0000000}"/>
    <cellStyle name="Normal 15 2" xfId="161" xr:uid="{00000000-0005-0000-0000-0000A1000000}"/>
    <cellStyle name="Normal 15 3" xfId="162" xr:uid="{00000000-0005-0000-0000-0000A2000000}"/>
    <cellStyle name="Normal 15 4" xfId="163" xr:uid="{00000000-0005-0000-0000-0000A3000000}"/>
    <cellStyle name="Normal 15 4 2" xfId="164" xr:uid="{00000000-0005-0000-0000-0000A4000000}"/>
    <cellStyle name="Normal 15 5" xfId="165" xr:uid="{00000000-0005-0000-0000-0000A5000000}"/>
    <cellStyle name="Normal 15 5 2" xfId="166" xr:uid="{00000000-0005-0000-0000-0000A6000000}"/>
    <cellStyle name="Normal 15 6" xfId="167" xr:uid="{00000000-0005-0000-0000-0000A7000000}"/>
    <cellStyle name="Normal 15 6 2" xfId="168" xr:uid="{00000000-0005-0000-0000-0000A8000000}"/>
    <cellStyle name="Normal 15 6 3" xfId="169" xr:uid="{00000000-0005-0000-0000-0000A9000000}"/>
    <cellStyle name="Normal 15 6 3 2" xfId="170" xr:uid="{00000000-0005-0000-0000-0000AA000000}"/>
    <cellStyle name="Normal 15 7" xfId="171" xr:uid="{00000000-0005-0000-0000-0000AB000000}"/>
    <cellStyle name="Normal 15 7 2" xfId="172" xr:uid="{00000000-0005-0000-0000-0000AC000000}"/>
    <cellStyle name="Normal 15 7 3" xfId="173" xr:uid="{00000000-0005-0000-0000-0000AD000000}"/>
    <cellStyle name="Normal 16" xfId="174" xr:uid="{00000000-0005-0000-0000-0000AE000000}"/>
    <cellStyle name="Normal 17" xfId="232" xr:uid="{00000000-0005-0000-0000-0000AF000000}"/>
    <cellStyle name="Normal 2" xfId="175" xr:uid="{00000000-0005-0000-0000-0000B0000000}"/>
    <cellStyle name="Normal 2 2" xfId="176" xr:uid="{00000000-0005-0000-0000-0000B1000000}"/>
    <cellStyle name="Normal 2 2 2" xfId="177" xr:uid="{00000000-0005-0000-0000-0000B2000000}"/>
    <cellStyle name="Normal 2 2 2 2" xfId="178" xr:uid="{00000000-0005-0000-0000-0000B3000000}"/>
    <cellStyle name="Normal 2 2 2 3" xfId="179" xr:uid="{00000000-0005-0000-0000-0000B4000000}"/>
    <cellStyle name="Normal 2 2 3" xfId="180" xr:uid="{00000000-0005-0000-0000-0000B5000000}"/>
    <cellStyle name="Normal 2 2 3 2" xfId="181" xr:uid="{00000000-0005-0000-0000-0000B6000000}"/>
    <cellStyle name="Normal 2 2 4" xfId="182" xr:uid="{00000000-0005-0000-0000-0000B7000000}"/>
    <cellStyle name="Normal 2 2 5" xfId="183" xr:uid="{00000000-0005-0000-0000-0000B8000000}"/>
    <cellStyle name="Normal 2 3" xfId="184" xr:uid="{00000000-0005-0000-0000-0000B9000000}"/>
    <cellStyle name="Normal 2 4" xfId="185" xr:uid="{00000000-0005-0000-0000-0000BA000000}"/>
    <cellStyle name="Normal 2 5" xfId="186" xr:uid="{00000000-0005-0000-0000-0000BB000000}"/>
    <cellStyle name="Normal 2 6" xfId="187" xr:uid="{00000000-0005-0000-0000-0000BC000000}"/>
    <cellStyle name="Normal 2 7" xfId="188" xr:uid="{00000000-0005-0000-0000-0000BD000000}"/>
    <cellStyle name="Normal 2 8" xfId="189" xr:uid="{00000000-0005-0000-0000-0000BE000000}"/>
    <cellStyle name="Normal 3" xfId="190" xr:uid="{00000000-0005-0000-0000-0000BF000000}"/>
    <cellStyle name="Normal 3 2" xfId="191" xr:uid="{00000000-0005-0000-0000-0000C0000000}"/>
    <cellStyle name="Normal 3 2 2" xfId="192" xr:uid="{00000000-0005-0000-0000-0000C1000000}"/>
    <cellStyle name="Normal 3 2 3" xfId="193" xr:uid="{00000000-0005-0000-0000-0000C2000000}"/>
    <cellStyle name="Normal 3 2 4" xfId="194" xr:uid="{00000000-0005-0000-0000-0000C3000000}"/>
    <cellStyle name="Normal 3 3" xfId="195" xr:uid="{00000000-0005-0000-0000-0000C4000000}"/>
    <cellStyle name="Normal 3 4" xfId="196" xr:uid="{00000000-0005-0000-0000-0000C5000000}"/>
    <cellStyle name="Normal 3 5" xfId="197" xr:uid="{00000000-0005-0000-0000-0000C6000000}"/>
    <cellStyle name="Normal 4" xfId="198" xr:uid="{00000000-0005-0000-0000-0000C7000000}"/>
    <cellStyle name="Normal 4 2" xfId="199" xr:uid="{00000000-0005-0000-0000-0000C8000000}"/>
    <cellStyle name="Normal 4 2 2" xfId="200" xr:uid="{00000000-0005-0000-0000-0000C9000000}"/>
    <cellStyle name="Normal 4 2 3" xfId="201" xr:uid="{00000000-0005-0000-0000-0000CA000000}"/>
    <cellStyle name="Normal 4 3" xfId="202" xr:uid="{00000000-0005-0000-0000-0000CB000000}"/>
    <cellStyle name="Normal 4 3 2" xfId="203" xr:uid="{00000000-0005-0000-0000-0000CC000000}"/>
    <cellStyle name="Normal 4 4" xfId="204" xr:uid="{00000000-0005-0000-0000-0000CD000000}"/>
    <cellStyle name="Normal 4 5" xfId="205" xr:uid="{00000000-0005-0000-0000-0000CE000000}"/>
    <cellStyle name="Normal 5" xfId="206" xr:uid="{00000000-0005-0000-0000-0000CF000000}"/>
    <cellStyle name="Normal 5 2" xfId="207" xr:uid="{00000000-0005-0000-0000-0000D0000000}"/>
    <cellStyle name="Normal 5 2 2" xfId="208" xr:uid="{00000000-0005-0000-0000-0000D1000000}"/>
    <cellStyle name="Normal 5 2 3" xfId="209" xr:uid="{00000000-0005-0000-0000-0000D2000000}"/>
    <cellStyle name="Normal 5 3" xfId="210" xr:uid="{00000000-0005-0000-0000-0000D3000000}"/>
    <cellStyle name="Normal 5 3 2" xfId="211" xr:uid="{00000000-0005-0000-0000-0000D4000000}"/>
    <cellStyle name="Normal 5 4" xfId="212" xr:uid="{00000000-0005-0000-0000-0000D5000000}"/>
    <cellStyle name="Normal 5 5" xfId="213" xr:uid="{00000000-0005-0000-0000-0000D6000000}"/>
    <cellStyle name="Normal 6" xfId="214" xr:uid="{00000000-0005-0000-0000-0000D7000000}"/>
    <cellStyle name="Normal 7" xfId="215" xr:uid="{00000000-0005-0000-0000-0000D8000000}"/>
    <cellStyle name="Normal 8" xfId="216" xr:uid="{00000000-0005-0000-0000-0000D9000000}"/>
    <cellStyle name="Normal 9" xfId="217" xr:uid="{00000000-0005-0000-0000-0000DA000000}"/>
    <cellStyle name="Note 2" xfId="218" xr:uid="{00000000-0005-0000-0000-0000DB000000}"/>
    <cellStyle name="Note 2 2" xfId="219" xr:uid="{00000000-0005-0000-0000-0000DC000000}"/>
    <cellStyle name="Note 2 2 2" xfId="220" xr:uid="{00000000-0005-0000-0000-0000DD000000}"/>
    <cellStyle name="Note 2 3" xfId="221" xr:uid="{00000000-0005-0000-0000-0000DE000000}"/>
    <cellStyle name="Note 2 4" xfId="222" xr:uid="{00000000-0005-0000-0000-0000DF000000}"/>
    <cellStyle name="Note 3" xfId="223" xr:uid="{00000000-0005-0000-0000-0000E0000000}"/>
    <cellStyle name="Note 3 2" xfId="224" xr:uid="{00000000-0005-0000-0000-0000E1000000}"/>
    <cellStyle name="Note 3 3" xfId="225" xr:uid="{00000000-0005-0000-0000-0000E2000000}"/>
    <cellStyle name="Note 4" xfId="226" xr:uid="{00000000-0005-0000-0000-0000E3000000}"/>
    <cellStyle name="Note 5" xfId="227" xr:uid="{00000000-0005-0000-0000-0000E4000000}"/>
    <cellStyle name="Output 2" xfId="228" xr:uid="{00000000-0005-0000-0000-0000E5000000}"/>
    <cellStyle name="Title 2" xfId="229" xr:uid="{00000000-0005-0000-0000-0000E6000000}"/>
    <cellStyle name="Total 2" xfId="230" xr:uid="{00000000-0005-0000-0000-0000E7000000}"/>
    <cellStyle name="Warning Text 2" xfId="231" xr:uid="{00000000-0005-0000-0000-0000E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DAFE06F-5F22-41C3-BDFB-A0AE439D6580}">
      <tableStyleElement type="wholeTable" dxfId="1"/>
      <tableStyleElement type="headerRow" dxfId="0"/>
    </tableStyle>
  </tableStyles>
  <colors>
    <mruColors>
      <color rgb="FFFF66FF"/>
      <color rgb="FF00FF00"/>
      <color rgb="FF00FF99"/>
      <color rgb="FFFF9900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415018</xdr:colOff>
      <xdr:row>80</xdr:row>
      <xdr:rowOff>312964</xdr:rowOff>
    </xdr:from>
    <xdr:to>
      <xdr:col>7</xdr:col>
      <xdr:colOff>796018</xdr:colOff>
      <xdr:row>101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FB776-3A17-4741-AC4D-0207AB8F30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643" y="26220964"/>
          <a:ext cx="9318625" cy="6037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mberlys\Local%20Settings\Temporary%20Internet%20Files\Content.Outlook\GZZ7ECO1\B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 Pricing"/>
      <sheetName val="276-20-002"/>
      <sheetName val="276-20-003"/>
      <sheetName val="276-20-004"/>
      <sheetName val="276-20-006"/>
      <sheetName val="276-20-007"/>
      <sheetName val="276-20-008"/>
      <sheetName val="276-20-009"/>
      <sheetName val="Probe Synthesis low thruput"/>
      <sheetName val="Materials"/>
      <sheetName val="Labor"/>
      <sheetName val="Equipment"/>
      <sheetName val="253-10-001"/>
      <sheetName val="253-10-002"/>
      <sheetName val="253-10-007"/>
      <sheetName val="253-10-008"/>
      <sheetName val="Sectioning"/>
      <sheetName val="253-15-001"/>
      <sheetName val="253-15-002"/>
      <sheetName val="FAD"/>
      <sheetName val="253-20-001"/>
      <sheetName val="253-20-002"/>
      <sheetName val="Nissl"/>
      <sheetName val="253-20-004"/>
      <sheetName val="Cresyl Violet Production"/>
      <sheetName val="253-21-001"/>
      <sheetName val="253-21-003"/>
      <sheetName val="H&amp;E"/>
      <sheetName val="253-22-002"/>
      <sheetName val="253-22-003"/>
      <sheetName val="Ag"/>
      <sheetName val="253-23-002"/>
      <sheetName val="HBA SMI-32 IHC"/>
      <sheetName val="253-26-002"/>
      <sheetName val="253-26-003"/>
      <sheetName val="AChE"/>
      <sheetName val="253-30-001"/>
      <sheetName val="HP Yellow"/>
      <sheetName val="253-50-001"/>
      <sheetName val="253-50-002"/>
      <sheetName val="ISH"/>
      <sheetName val="Probe Prep"/>
      <sheetName val="276-10-001"/>
      <sheetName val="276-10-002"/>
      <sheetName val="276-10-003"/>
      <sheetName val="276-10-004"/>
      <sheetName val="276-10-005"/>
      <sheetName val="276-10-006"/>
      <sheetName val="Genotyping"/>
      <sheetName val="276-10-010"/>
      <sheetName val="Genotyping-Heliobacter"/>
      <sheetName val="276-40-001"/>
      <sheetName val="RNA-Q"/>
      <sheetName val="276-40-002"/>
      <sheetName val="MELT"/>
      <sheetName val="276-40-005"/>
      <sheetName val="MacroRNA_96"/>
      <sheetName val="276-40-007"/>
      <sheetName val="LCM-RNA_24"/>
      <sheetName val="Animal Care"/>
      <sheetName val="Dissection"/>
      <sheetName val="Probe Synthesis high thruput"/>
      <sheetName val="MacroRNA_24"/>
      <sheetName val="253-25-002"/>
      <sheetName val="CyOx"/>
      <sheetName val="253-27-001"/>
      <sheetName val="Plaque Detection"/>
      <sheetName val="Cresyl Violet MolBio "/>
      <sheetName val="PEN Slide Staining"/>
      <sheetName val="LCM"/>
      <sheetName val="GO-Stg IV IHC"/>
      <sheetName val="253-60-001"/>
      <sheetName val="253-60-002"/>
      <sheetName val="253-60-003"/>
      <sheetName val="253-60-004"/>
      <sheetName val="Microscopy"/>
      <sheetName val="Image Storage"/>
      <sheetName val="275-10-010"/>
      <sheetName val="276-20-001"/>
      <sheetName val="253-10-003"/>
      <sheetName val="253-10-004"/>
      <sheetName val="253-10-005"/>
      <sheetName val="253-10-006"/>
      <sheetName val="253-20-003"/>
      <sheetName val="253-20-005"/>
      <sheetName val="253-21-002"/>
      <sheetName val="276-40-003"/>
      <sheetName val="276-40-004"/>
      <sheetName val="276-40-006"/>
      <sheetName val="276-40-008"/>
      <sheetName val="PicogreenPaste_Log -L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0.1N HCl</v>
          </cell>
        </row>
        <row r="4">
          <cell r="A4" t="str">
            <v>0.9% NaCl (sodium chloride)</v>
          </cell>
        </row>
        <row r="5">
          <cell r="A5" t="str">
            <v>1.0N HCl</v>
          </cell>
        </row>
        <row r="6">
          <cell r="A6" t="str">
            <v>10% NBF (Neutral Buffered Formalin)</v>
          </cell>
        </row>
        <row r="7">
          <cell r="A7" t="str">
            <v>10% Tween 20</v>
          </cell>
        </row>
        <row r="8">
          <cell r="A8" t="str">
            <v>10x DIG RNA Labeling Mix</v>
          </cell>
        </row>
        <row r="9">
          <cell r="A9" t="str">
            <v>10x TBE Buffer</v>
          </cell>
        </row>
        <row r="10">
          <cell r="A10" t="str">
            <v>10X TEA</v>
          </cell>
        </row>
        <row r="11">
          <cell r="A11" t="str">
            <v>10X TNT</v>
          </cell>
        </row>
        <row r="12">
          <cell r="A12" t="str">
            <v>175ul Non-conductive tips</v>
          </cell>
        </row>
        <row r="13">
          <cell r="A13" t="str">
            <v>1X TEA</v>
          </cell>
        </row>
        <row r="14">
          <cell r="A14" t="str">
            <v xml:space="preserve">25% Glutaraldehyde </v>
          </cell>
        </row>
        <row r="15">
          <cell r="A15" t="str">
            <v>25ul Non-conductive tips</v>
          </cell>
        </row>
        <row r="16">
          <cell r="A16" t="str">
            <v>2ml Safe Lock Tubes</v>
          </cell>
        </row>
        <row r="17">
          <cell r="A17" t="str">
            <v>4% PFA</v>
          </cell>
        </row>
        <row r="18">
          <cell r="A18" t="str">
            <v>5.0 N HCl</v>
          </cell>
        </row>
        <row r="19">
          <cell r="A19" t="str">
            <v>5X NTE</v>
          </cell>
        </row>
        <row r="20">
          <cell r="A20" t="str">
            <v>6x8 Cover Glass</v>
          </cell>
        </row>
        <row r="21">
          <cell r="A21" t="str">
            <v>6x8 Slides</v>
          </cell>
        </row>
        <row r="22">
          <cell r="A22" t="str">
            <v>6x8 Tape</v>
          </cell>
        </row>
        <row r="23">
          <cell r="A23" t="str">
            <v>96well plate, Costar Black Solid Untreated Flat</v>
          </cell>
        </row>
        <row r="24">
          <cell r="A24" t="str">
            <v>96well plate, low profile 1.2ml</v>
          </cell>
        </row>
        <row r="25">
          <cell r="A25" t="str">
            <v>96well plate, skirted</v>
          </cell>
        </row>
        <row r="26">
          <cell r="A26" t="str">
            <v>96well plate, standard</v>
          </cell>
        </row>
        <row r="27">
          <cell r="A27" t="str">
            <v>96well plate, UV</v>
          </cell>
        </row>
        <row r="28">
          <cell r="A28" t="str">
            <v xml:space="preserve">ABC Reagent Kit </v>
          </cell>
        </row>
        <row r="29">
          <cell r="A29" t="str">
            <v>AccuEdge Blades</v>
          </cell>
        </row>
        <row r="30">
          <cell r="A30" t="str">
            <v>Acetic Anhydride</v>
          </cell>
        </row>
        <row r="31">
          <cell r="A31" t="str">
            <v>Acetone</v>
          </cell>
        </row>
        <row r="32">
          <cell r="A32" t="str">
            <v>Acetylthiocholine Iodide</v>
          </cell>
        </row>
        <row r="33">
          <cell r="A33" t="str">
            <v>Agarose (Molecular Biology); 100g</v>
          </cell>
        </row>
        <row r="34">
          <cell r="A34" t="str">
            <v>Alginate</v>
          </cell>
        </row>
        <row r="35">
          <cell r="A35" t="str">
            <v xml:space="preserve">Aluminum Tape </v>
          </cell>
        </row>
        <row r="36">
          <cell r="A36" t="str">
            <v>anti-dig Ab</v>
          </cell>
        </row>
        <row r="37">
          <cell r="A37" t="str">
            <v>anti-dnp Ab</v>
          </cell>
        </row>
        <row r="38">
          <cell r="A38" t="str">
            <v>Anti-DNP-Fluor 555</v>
          </cell>
        </row>
        <row r="39">
          <cell r="A39" t="str">
            <v>Anti-Fluorescein-POD</v>
          </cell>
        </row>
        <row r="40">
          <cell r="A40" t="str">
            <v xml:space="preserve">Assay Plate, Axygen 450UI V </v>
          </cell>
        </row>
        <row r="41">
          <cell r="A41" t="str">
            <v>Avidin</v>
          </cell>
        </row>
        <row r="42">
          <cell r="A42" t="str">
            <v>BCIP</v>
          </cell>
        </row>
        <row r="43">
          <cell r="A43" t="str">
            <v>BCP</v>
          </cell>
        </row>
        <row r="44">
          <cell r="A44" t="str">
            <v>Bed O' Cob  1/4"</v>
          </cell>
        </row>
        <row r="45">
          <cell r="A45" t="str">
            <v>Biohazard Bag (small)</v>
          </cell>
        </row>
        <row r="46">
          <cell r="A46" t="str">
            <v>Biotin</v>
          </cell>
        </row>
        <row r="47">
          <cell r="A47" t="str">
            <v>Biotinylated Anti-Mouse</v>
          </cell>
        </row>
        <row r="48">
          <cell r="A48" t="str">
            <v>Biotinylated Anti-Rabbit</v>
          </cell>
        </row>
        <row r="49">
          <cell r="A49" t="str">
            <v>Biotinylated Horse Anti-Rabbit</v>
          </cell>
        </row>
        <row r="50">
          <cell r="A50" t="str">
            <v>Block, TSA NEN</v>
          </cell>
        </row>
        <row r="51">
          <cell r="A51" t="str">
            <v>Blocking Reagent</v>
          </cell>
        </row>
        <row r="52">
          <cell r="A52" t="str">
            <v>Blue Pads</v>
          </cell>
        </row>
        <row r="53">
          <cell r="A53" t="str">
            <v>BME</v>
          </cell>
        </row>
        <row r="54">
          <cell r="A54" t="str">
            <v>Box Charge</v>
          </cell>
        </row>
        <row r="55">
          <cell r="A55" t="str">
            <v>BSA</v>
          </cell>
        </row>
        <row r="56">
          <cell r="A56" t="str">
            <v xml:space="preserve">Calb1 </v>
          </cell>
        </row>
        <row r="57">
          <cell r="A57" t="str">
            <v>Calb2</v>
          </cell>
        </row>
        <row r="58">
          <cell r="A58" t="str">
            <v xml:space="preserve">Calcium Chloride </v>
          </cell>
        </row>
        <row r="59">
          <cell r="A59" t="str">
            <v>Calcium Chloride Dihydrate</v>
          </cell>
        </row>
        <row r="60">
          <cell r="A60" t="str">
            <v xml:space="preserve">Catalase from bovine liver </v>
          </cell>
        </row>
        <row r="61">
          <cell r="A61" t="str">
            <v xml:space="preserve">CITRIC ACID, MONOHYDRATE 250GR </v>
          </cell>
        </row>
        <row r="62">
          <cell r="A62" t="str">
            <v>Clout</v>
          </cell>
        </row>
        <row r="63">
          <cell r="A63" t="str">
            <v>CMC</v>
          </cell>
        </row>
        <row r="64">
          <cell r="A64" t="str">
            <v xml:space="preserve">Cobalt (II) chloride hexahydrate </v>
          </cell>
        </row>
        <row r="65">
          <cell r="A65" t="str">
            <v>Contrad 70</v>
          </cell>
        </row>
        <row r="66">
          <cell r="A66" t="str">
            <v>Coverglass Slips 2x3 silica dust</v>
          </cell>
        </row>
        <row r="67">
          <cell r="A67" t="str">
            <v>Coverglass Slips, #1</v>
          </cell>
        </row>
        <row r="68">
          <cell r="A68" t="str">
            <v>Coverglass Slips, #2</v>
          </cell>
        </row>
        <row r="69">
          <cell r="A69" t="str">
            <v>Cresyl Violet Dye</v>
          </cell>
        </row>
        <row r="70">
          <cell r="A70" t="str">
            <v>Cupric Sulfate</v>
          </cell>
        </row>
        <row r="71">
          <cell r="A71" t="str">
            <v>Curemount mounting medium</v>
          </cell>
        </row>
        <row r="72">
          <cell r="A72" t="str">
            <v>Custom MELT KIT</v>
          </cell>
        </row>
        <row r="73">
          <cell r="A73" t="str">
            <v xml:space="preserve">Cytochrome C from equine heart </v>
          </cell>
        </row>
        <row r="74">
          <cell r="A74" t="str">
            <v xml:space="preserve">DAB </v>
          </cell>
        </row>
        <row r="75">
          <cell r="A75" t="str">
            <v>Dabco</v>
          </cell>
        </row>
        <row r="76">
          <cell r="A76" t="str">
            <v>DAPI</v>
          </cell>
        </row>
        <row r="77">
          <cell r="A77" t="str">
            <v>Dead Bags (large)</v>
          </cell>
        </row>
        <row r="78">
          <cell r="A78" t="str">
            <v>Dead Bags (small)</v>
          </cell>
        </row>
        <row r="79">
          <cell r="A79" t="str">
            <v xml:space="preserve">Dibasic sodium phosphate anhydrous </v>
          </cell>
        </row>
        <row r="80">
          <cell r="A80" t="str">
            <v>Disposable Lab Coats</v>
          </cell>
        </row>
        <row r="81">
          <cell r="A81" t="str">
            <v>DMSO</v>
          </cell>
        </row>
        <row r="82">
          <cell r="A82" t="str">
            <v>DNA 7500 Lab Chip Kit</v>
          </cell>
        </row>
        <row r="83">
          <cell r="A83" t="str">
            <v>DNA Away</v>
          </cell>
        </row>
        <row r="84">
          <cell r="A84" t="str">
            <v>DNA Away wipes</v>
          </cell>
        </row>
        <row r="85">
          <cell r="A85" t="str">
            <v>Dnase I, Rnase-free</v>
          </cell>
        </row>
        <row r="86">
          <cell r="A86" t="str">
            <v>DNP-11-UTP</v>
          </cell>
        </row>
        <row r="87">
          <cell r="A87" t="str">
            <v>DPX</v>
          </cell>
        </row>
        <row r="88">
          <cell r="A88" t="str">
            <v>Dry Ice</v>
          </cell>
        </row>
        <row r="89">
          <cell r="A89" t="str">
            <v>DX Standard Reagent Pack</v>
          </cell>
        </row>
        <row r="90">
          <cell r="A90" t="str">
            <v>DX Tissue Digest</v>
          </cell>
        </row>
        <row r="91">
          <cell r="A91" t="str">
            <v xml:space="preserve">EDTA 0.5M pH8.0 </v>
          </cell>
        </row>
        <row r="92">
          <cell r="A92" t="str">
            <v>Eosin Y</v>
          </cell>
        </row>
        <row r="93">
          <cell r="A93" t="str">
            <v>Epi tube cap lock</v>
          </cell>
        </row>
        <row r="94">
          <cell r="A94" t="str">
            <v>Ethanol Spray</v>
          </cell>
        </row>
        <row r="95">
          <cell r="A95" t="str">
            <v>Ethyl Alcohol (100%)</v>
          </cell>
        </row>
        <row r="96">
          <cell r="A96" t="str">
            <v>Ethyl Alcohol (50%)</v>
          </cell>
        </row>
        <row r="97">
          <cell r="A97" t="str">
            <v>Ethyl Alcohol (70%)</v>
          </cell>
        </row>
        <row r="98">
          <cell r="A98" t="str">
            <v>Ethyl Alcohol (75%)</v>
          </cell>
        </row>
        <row r="99">
          <cell r="A99" t="str">
            <v>Ethyl Alcohol (95%)</v>
          </cell>
        </row>
        <row r="100">
          <cell r="A100" t="str">
            <v>f/air Canisters</v>
          </cell>
        </row>
        <row r="101">
          <cell r="A101" t="str">
            <v>F83</v>
          </cell>
        </row>
        <row r="102">
          <cell r="A102" t="str">
            <v>Filter Paper</v>
          </cell>
        </row>
        <row r="103">
          <cell r="A103" t="str">
            <v>Foil Sealant</v>
          </cell>
        </row>
        <row r="104">
          <cell r="A104" t="str">
            <v>Formamide</v>
          </cell>
        </row>
        <row r="105">
          <cell r="A105" t="str">
            <v>Gauze</v>
          </cell>
        </row>
        <row r="106">
          <cell r="A106" t="str">
            <v>Gilson Distrip Maxi, 12.5ml</v>
          </cell>
        </row>
        <row r="107">
          <cell r="A107" t="str">
            <v>Glacial Acetic Acid</v>
          </cell>
        </row>
        <row r="108">
          <cell r="A108" t="str">
            <v>Goat Serum</v>
          </cell>
        </row>
        <row r="109">
          <cell r="A109" t="str">
            <v>Gum Mastic</v>
          </cell>
        </row>
        <row r="110">
          <cell r="A110" t="str">
            <v>HCL 5N</v>
          </cell>
        </row>
        <row r="111">
          <cell r="A111" t="str">
            <v>HCl/EtOH</v>
          </cell>
        </row>
        <row r="112">
          <cell r="A112" t="str">
            <v>Hematoxylin</v>
          </cell>
        </row>
        <row r="113">
          <cell r="A113" t="str">
            <v>Horse Serum</v>
          </cell>
        </row>
        <row r="114">
          <cell r="A114" t="str">
            <v>HP Yellow</v>
          </cell>
        </row>
        <row r="115">
          <cell r="A115" t="str">
            <v>Hyb Buffer</v>
          </cell>
        </row>
        <row r="116">
          <cell r="A116" t="str">
            <v>Hydrochloric Acid 36-38%</v>
          </cell>
        </row>
        <row r="117">
          <cell r="A117" t="str">
            <v>Hydrogen Peroxide</v>
          </cell>
        </row>
        <row r="118">
          <cell r="A118" t="str">
            <v>Hydro-Matrix Mounting Medium</v>
          </cell>
        </row>
        <row r="119">
          <cell r="A119" t="str">
            <v>HYDROQUINONE UN2662I 100.00GM</v>
          </cell>
        </row>
        <row r="120">
          <cell r="A120" t="str">
            <v>IHC Blocking Solution</v>
          </cell>
        </row>
        <row r="121">
          <cell r="A121" t="str">
            <v>iodoacetamide</v>
          </cell>
        </row>
        <row r="122">
          <cell r="A122" t="str">
            <v>ISH Buffer</v>
          </cell>
        </row>
        <row r="123">
          <cell r="A123" t="str">
            <v>ISH Deep Well Plate</v>
          </cell>
        </row>
        <row r="124">
          <cell r="A124" t="str">
            <v>Isoflurine</v>
          </cell>
        </row>
        <row r="125">
          <cell r="A125" t="str">
            <v>Isopropyl Alcohol</v>
          </cell>
        </row>
        <row r="126">
          <cell r="A126" t="str">
            <v>Ki67 Antibody</v>
          </cell>
        </row>
        <row r="127">
          <cell r="A127" t="str">
            <v>Kimwipes (large)</v>
          </cell>
        </row>
        <row r="128">
          <cell r="A128" t="str">
            <v>Kimwipes (small)</v>
          </cell>
        </row>
        <row r="129">
          <cell r="A129" t="str">
            <v>Kingfisher 96 tip Combs</v>
          </cell>
        </row>
        <row r="130">
          <cell r="A130" t="str">
            <v>Label - Cryocool 4000 White (Custom)</v>
          </cell>
        </row>
        <row r="131">
          <cell r="A131" t="str">
            <v>Latex and Nitrile Gloves</v>
          </cell>
        </row>
        <row r="132">
          <cell r="A132" t="str">
            <v>Levamisole</v>
          </cell>
        </row>
        <row r="133">
          <cell r="A133" t="str">
            <v>Lithium Carbonate</v>
          </cell>
        </row>
        <row r="134">
          <cell r="A134" t="str">
            <v>Low Profile 8-Strip Tubes LMD6000</v>
          </cell>
        </row>
        <row r="135">
          <cell r="A135" t="str">
            <v>Lysis Buffer</v>
          </cell>
        </row>
        <row r="136">
          <cell r="A136" t="str">
            <v>Magnesium Chloride Hexahydrate</v>
          </cell>
        </row>
        <row r="137">
          <cell r="A137" t="str">
            <v>Maleate Wash Buffer</v>
          </cell>
        </row>
        <row r="138">
          <cell r="A138" t="str">
            <v>Maleic Acid</v>
          </cell>
        </row>
        <row r="139">
          <cell r="A139" t="str">
            <v>Methanol</v>
          </cell>
        </row>
        <row r="140">
          <cell r="A140" t="str">
            <v>Methyl Green</v>
          </cell>
        </row>
        <row r="141">
          <cell r="A141" t="str">
            <v>Microslide boxes 2x3, 100 slide capacity</v>
          </cell>
        </row>
        <row r="142">
          <cell r="A142" t="str">
            <v>Microslide boxes, 100 slide capacity</v>
          </cell>
        </row>
        <row r="143">
          <cell r="A143" t="str">
            <v>Microslide boxes, 25 slide capacity</v>
          </cell>
        </row>
        <row r="144">
          <cell r="A144" t="str">
            <v>Microslide boxes, 2x3 25 slide capacity</v>
          </cell>
        </row>
        <row r="145">
          <cell r="A145" t="str">
            <v>Microslide boxes, 6x8 50 slide capacity</v>
          </cell>
        </row>
        <row r="146">
          <cell r="A146" t="str">
            <v xml:space="preserve">Monobasic sodium phosphate monohydrate </v>
          </cell>
        </row>
        <row r="147">
          <cell r="A147" t="str">
            <v>Montage PCR 96 filter plate</v>
          </cell>
        </row>
        <row r="148">
          <cell r="A148" t="str">
            <v>Mouse</v>
          </cell>
        </row>
        <row r="149">
          <cell r="A149" t="str">
            <v>Mouse, Female 7 week</v>
          </cell>
        </row>
        <row r="150">
          <cell r="A150" t="str">
            <v>Multiprobe Trough</v>
          </cell>
        </row>
        <row r="151">
          <cell r="A151" t="str">
            <v>NBT</v>
          </cell>
        </row>
        <row r="152">
          <cell r="A152" t="str">
            <v>Neu-N</v>
          </cell>
        </row>
        <row r="153">
          <cell r="A153" t="str">
            <v>Neutravidin</v>
          </cell>
        </row>
        <row r="154">
          <cell r="A154" t="str">
            <v>NonDisposable Lab Coats</v>
          </cell>
        </row>
        <row r="155">
          <cell r="A155" t="str">
            <v>NTE</v>
          </cell>
        </row>
        <row r="156">
          <cell r="A156" t="str">
            <v>NTP Set</v>
          </cell>
        </row>
        <row r="157">
          <cell r="A157" t="str">
            <v>Nuclease-free water (not DEPC treated)</v>
          </cell>
        </row>
        <row r="158">
          <cell r="A158" t="str">
            <v>Nuclease-free water (not DEPC treated) ml</v>
          </cell>
        </row>
        <row r="159">
          <cell r="A159" t="str">
            <v>Numbered V bottom Plates Eppendorf</v>
          </cell>
        </row>
        <row r="160">
          <cell r="A160" t="str">
            <v>Nunc Amplification Tape</v>
          </cell>
        </row>
        <row r="161">
          <cell r="A161" t="str">
            <v>Nunc V Bottom Plates, natural (249946)</v>
          </cell>
        </row>
        <row r="162">
          <cell r="A162" t="str">
            <v>O2 large tank</v>
          </cell>
        </row>
        <row r="163">
          <cell r="A163" t="str">
            <v>O2 small tank</v>
          </cell>
        </row>
        <row r="164">
          <cell r="A164" t="str">
            <v>OCT Compound</v>
          </cell>
        </row>
        <row r="165">
          <cell r="A165" t="str">
            <v>OMNI 15ml conical tubes</v>
          </cell>
        </row>
        <row r="166">
          <cell r="A166" t="str">
            <v>OMNI 50ml conical tubes</v>
          </cell>
        </row>
        <row r="167">
          <cell r="A167" t="str">
            <v>OMNI hard probes</v>
          </cell>
        </row>
        <row r="168">
          <cell r="A168" t="str">
            <v>OMNI soft tissue tips</v>
          </cell>
        </row>
        <row r="169">
          <cell r="A169" t="str">
            <v>p10 tips</v>
          </cell>
        </row>
        <row r="170">
          <cell r="A170" t="str">
            <v>p1000 tips- refills</v>
          </cell>
        </row>
        <row r="171">
          <cell r="A171" t="str">
            <v>p200 tips</v>
          </cell>
        </row>
        <row r="172">
          <cell r="A172" t="str">
            <v>Paraformaldehyde, prilled</v>
          </cell>
        </row>
        <row r="173">
          <cell r="A173" t="str">
            <v>PBS 10X, pH 7.4</v>
          </cell>
        </row>
        <row r="174">
          <cell r="A174" t="str">
            <v>PBS w/out Tween</v>
          </cell>
        </row>
        <row r="175">
          <cell r="A175" t="str">
            <v>PEN-membrane slides</v>
          </cell>
        </row>
        <row r="176">
          <cell r="A176" t="str">
            <v>PEN-membrane slides 2x3</v>
          </cell>
        </row>
        <row r="177">
          <cell r="A177" t="str">
            <v>Pico RNA 6000  Reagents</v>
          </cell>
        </row>
        <row r="178">
          <cell r="A178" t="str">
            <v>Pico RNA 6000 Kit</v>
          </cell>
        </row>
        <row r="179">
          <cell r="A179" t="str">
            <v>Pipette, Seriological 10ml</v>
          </cell>
        </row>
        <row r="180">
          <cell r="A180" t="str">
            <v>Pipette, Seriological 25ml</v>
          </cell>
        </row>
        <row r="181">
          <cell r="A181" t="str">
            <v>Pipette, Seriological 50ml</v>
          </cell>
        </row>
        <row r="182">
          <cell r="A182" t="str">
            <v>Pipette, Seriological 5ml</v>
          </cell>
        </row>
        <row r="183">
          <cell r="A183" t="str">
            <v>Pippetor Eppendorf Combi-Tips, 10mL Sterile</v>
          </cell>
        </row>
        <row r="184">
          <cell r="A184" t="str">
            <v>PK Buffer</v>
          </cell>
        </row>
        <row r="185">
          <cell r="A185" t="str">
            <v>Potassium Ferricyanide</v>
          </cell>
        </row>
        <row r="186">
          <cell r="A186" t="str">
            <v>Promega Wizard SV 96 DNA Purification Sys</v>
          </cell>
        </row>
        <row r="187">
          <cell r="A187" t="str">
            <v>Protector Rnase Inhibitor</v>
          </cell>
        </row>
        <row r="188">
          <cell r="A188" t="str">
            <v xml:space="preserve">Proteinase K </v>
          </cell>
        </row>
        <row r="189">
          <cell r="A189" t="str">
            <v>Purina Breeder Chow 5015</v>
          </cell>
        </row>
        <row r="190">
          <cell r="A190" t="str">
            <v>Purina Food 5001</v>
          </cell>
        </row>
        <row r="191">
          <cell r="A191" t="str">
            <v>Pvalb</v>
          </cell>
        </row>
        <row r="192">
          <cell r="A192" t="str">
            <v>Qiagen Dneasy Tissue Kit</v>
          </cell>
        </row>
        <row r="193">
          <cell r="A193" t="str">
            <v xml:space="preserve">Qiagen RNAeasy Micro Kit </v>
          </cell>
        </row>
        <row r="194">
          <cell r="A194" t="str">
            <v>QIAmp DNA Stool Kit (50rxns)</v>
          </cell>
        </row>
        <row r="195">
          <cell r="A195" t="str">
            <v>Quatricide PV</v>
          </cell>
        </row>
        <row r="196">
          <cell r="A196" t="str">
            <v>Quatricide TB</v>
          </cell>
        </row>
        <row r="197">
          <cell r="A197" t="str">
            <v xml:space="preserve">Razor Blades </v>
          </cell>
        </row>
        <row r="198">
          <cell r="A198" t="str">
            <v>Reagent Reservoir, 25ml</v>
          </cell>
        </row>
        <row r="199">
          <cell r="A199" t="str">
            <v>Reagent Reservoir, 25ml, divided</v>
          </cell>
        </row>
        <row r="200">
          <cell r="A200" t="str">
            <v>Ribogreen RNA Quantitation Kit</v>
          </cell>
        </row>
        <row r="201">
          <cell r="A201" t="str">
            <v>RNA 6000 Ladder, 3x20ul</v>
          </cell>
        </row>
        <row r="202">
          <cell r="A202" t="str">
            <v>RNA 6000 Nano Lab Chip Kit</v>
          </cell>
        </row>
        <row r="203">
          <cell r="A203" t="str">
            <v>RNA prep MELT</v>
          </cell>
        </row>
        <row r="204">
          <cell r="A204" t="str">
            <v>RNAse A</v>
          </cell>
        </row>
        <row r="205">
          <cell r="A205" t="str">
            <v>RNAse A</v>
          </cell>
        </row>
        <row r="206">
          <cell r="A206" t="str">
            <v>Rnase Away</v>
          </cell>
        </row>
        <row r="207">
          <cell r="A207" t="str">
            <v>RNaseZap</v>
          </cell>
        </row>
        <row r="208">
          <cell r="A208" t="str">
            <v>Roche Blocking Reagent</v>
          </cell>
        </row>
        <row r="209">
          <cell r="A209" t="str">
            <v>Sheep Serum</v>
          </cell>
        </row>
        <row r="210">
          <cell r="A210" t="str">
            <v>Shipping Charge from CA</v>
          </cell>
        </row>
        <row r="211">
          <cell r="A211" t="str">
            <v>Silver Nitrate</v>
          </cell>
        </row>
        <row r="212">
          <cell r="A212" t="str">
            <v>SMI-312 Ab</v>
          </cell>
        </row>
        <row r="213">
          <cell r="A213" t="str">
            <v>SMI-32 Ab</v>
          </cell>
        </row>
        <row r="214">
          <cell r="A214" t="str">
            <v>Sodium Acetate</v>
          </cell>
        </row>
        <row r="215">
          <cell r="A215" t="str">
            <v>Sodium Bicarbonate</v>
          </cell>
        </row>
        <row r="216">
          <cell r="A216" t="str">
            <v>Sodium Chloride Solution, 5M</v>
          </cell>
        </row>
        <row r="217">
          <cell r="A217" t="str">
            <v>Sodium Citrate</v>
          </cell>
        </row>
        <row r="218">
          <cell r="A218" t="str">
            <v>Sodium Hydroxide (Pellets)</v>
          </cell>
        </row>
        <row r="219">
          <cell r="A219" t="str">
            <v>Sodium Hydroxide 10N</v>
          </cell>
        </row>
        <row r="220">
          <cell r="A220" t="str">
            <v>Solution A (3-trimethoxysilyl propyl methacrylate</v>
          </cell>
        </row>
        <row r="221">
          <cell r="A221" t="str">
            <v>Solution B Adhesive</v>
          </cell>
        </row>
        <row r="222">
          <cell r="A222" t="str">
            <v>Solvent Blue 38</v>
          </cell>
        </row>
        <row r="223">
          <cell r="A223" t="str">
            <v>SP6 RNA Polymerase</v>
          </cell>
        </row>
        <row r="224">
          <cell r="A224" t="str">
            <v>Spacers</v>
          </cell>
        </row>
        <row r="225">
          <cell r="A225" t="str">
            <v>SSC 20x</v>
          </cell>
        </row>
        <row r="226">
          <cell r="A226" t="str">
            <v>Storage Bottles, 1L, Sterile PPE</v>
          </cell>
        </row>
        <row r="227">
          <cell r="A227" t="str">
            <v>Storage Bottles, 2L, Sterile PPE</v>
          </cell>
        </row>
        <row r="228">
          <cell r="A228" t="str">
            <v>Streptavidin-Fluor 488</v>
          </cell>
        </row>
        <row r="229">
          <cell r="A229" t="str">
            <v>Streptavidin-Fluor 647</v>
          </cell>
        </row>
        <row r="230">
          <cell r="A230" t="str">
            <v>Strorage Bottle, 500ml</v>
          </cell>
        </row>
        <row r="231">
          <cell r="A231" t="str">
            <v>Sucrose</v>
          </cell>
        </row>
        <row r="232">
          <cell r="A232" t="str">
            <v>Superfrost Plus 1x3" Slides</v>
          </cell>
        </row>
        <row r="233">
          <cell r="A233" t="str">
            <v>Superfrost Plus 2x3" Slides</v>
          </cell>
        </row>
        <row r="234">
          <cell r="A234" t="str">
            <v>SuperScript III</v>
          </cell>
        </row>
        <row r="235">
          <cell r="A235" t="str">
            <v>Sytox Orange</v>
          </cell>
        </row>
        <row r="236">
          <cell r="A236" t="str">
            <v>Tape Transfer Flags</v>
          </cell>
        </row>
        <row r="237">
          <cell r="A237" t="str">
            <v>Tape Transfer Flags 2x3</v>
          </cell>
        </row>
        <row r="238">
          <cell r="A238" t="str">
            <v>Taq MasterMix</v>
          </cell>
        </row>
        <row r="239">
          <cell r="A239" t="str">
            <v>TaqStart Ab</v>
          </cell>
        </row>
        <row r="240">
          <cell r="A240" t="str">
            <v>TEA Concentratte</v>
          </cell>
        </row>
        <row r="241">
          <cell r="A241" t="str">
            <v>THE RNA Storage solution</v>
          </cell>
        </row>
        <row r="242">
          <cell r="A242" t="str">
            <v>Thioflavin S</v>
          </cell>
        </row>
        <row r="243">
          <cell r="A243" t="str">
            <v>Thionin</v>
          </cell>
        </row>
        <row r="244">
          <cell r="A244" t="str">
            <v>Tissue Storage Boxes</v>
          </cell>
        </row>
        <row r="245">
          <cell r="A245" t="str">
            <v>TMN</v>
          </cell>
        </row>
        <row r="246">
          <cell r="A246" t="str">
            <v>TN</v>
          </cell>
        </row>
        <row r="247">
          <cell r="A247" t="str">
            <v>TNB Blocking Buffer</v>
          </cell>
        </row>
        <row r="248">
          <cell r="A248" t="str">
            <v>TNT</v>
          </cell>
        </row>
        <row r="249">
          <cell r="A249" t="str">
            <v>To Be Defined</v>
          </cell>
        </row>
        <row r="250">
          <cell r="A250" t="str">
            <v>TO-PRO-3 Iodide</v>
          </cell>
        </row>
        <row r="251">
          <cell r="A251" t="str">
            <v>Toys</v>
          </cell>
        </row>
        <row r="252">
          <cell r="A252" t="str">
            <v>Trash Bags</v>
          </cell>
        </row>
        <row r="253">
          <cell r="A253" t="str">
            <v>Tri Reagent</v>
          </cell>
        </row>
        <row r="254">
          <cell r="A254" t="str">
            <v>Tris 1M Solution pH8.0</v>
          </cell>
        </row>
        <row r="255">
          <cell r="A255" t="str">
            <v>Triton X-100</v>
          </cell>
        </row>
        <row r="256">
          <cell r="A256" t="str">
            <v xml:space="preserve">Trizma base of TRIS </v>
          </cell>
        </row>
        <row r="257">
          <cell r="A257" t="str">
            <v>Tubes, Conical 15ml</v>
          </cell>
        </row>
        <row r="258">
          <cell r="A258" t="str">
            <v>Tubes, Conical 15ml Centrifuge</v>
          </cell>
        </row>
        <row r="259">
          <cell r="A259" t="str">
            <v>Tubes, Conical 50ml</v>
          </cell>
        </row>
        <row r="260">
          <cell r="A260" t="str">
            <v>Tubes, Microcentrifuge .5ml graduated natural</v>
          </cell>
        </row>
        <row r="261">
          <cell r="A261" t="str">
            <v>Tubes, Microcentrifuge 0.6ml clear</v>
          </cell>
        </row>
        <row r="262">
          <cell r="A262" t="str">
            <v>Tubes, Microcentrifuge 1.7ml clear</v>
          </cell>
        </row>
        <row r="263">
          <cell r="A263" t="str">
            <v>TURBO DNAse</v>
          </cell>
        </row>
        <row r="264">
          <cell r="A264" t="str">
            <v>Tyramide-Biotin Kit</v>
          </cell>
        </row>
        <row r="265">
          <cell r="A265" t="str">
            <v>Tyramide-DNP Kit</v>
          </cell>
        </row>
        <row r="266">
          <cell r="A266" t="str">
            <v>Water</v>
          </cell>
        </row>
        <row r="267">
          <cell r="A267" t="str">
            <v>Weigh Boat</v>
          </cell>
        </row>
        <row r="268">
          <cell r="A268" t="str">
            <v>X-tractor Consumable Pack</v>
          </cell>
        </row>
        <row r="269">
          <cell r="A269" t="str">
            <v>Xylene</v>
          </cell>
        </row>
      </sheetData>
      <sheetData sheetId="10">
        <row r="2">
          <cell r="A2" t="str">
            <v>274-DEV</v>
          </cell>
        </row>
      </sheetData>
      <sheetData sheetId="11">
        <row r="3">
          <cell r="A3" t="str">
            <v>0.1N HCl</v>
          </cell>
        </row>
      </sheetData>
      <sheetData sheetId="12">
        <row r="2">
          <cell r="A2" t="str">
            <v>274-DEV</v>
          </cell>
        </row>
      </sheetData>
      <sheetData sheetId="13">
        <row r="4">
          <cell r="A4" t="str">
            <v>NO EQUIP CHARGE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94"/>
  <sheetViews>
    <sheetView tabSelected="1" topLeftCell="A66" zoomScale="55" zoomScaleNormal="55" workbookViewId="0">
      <selection activeCell="Q70" sqref="Q70"/>
    </sheetView>
  </sheetViews>
  <sheetFormatPr defaultRowHeight="20.25"/>
  <cols>
    <col min="1" max="1" width="38.42578125" style="13" customWidth="1"/>
    <col min="2" max="2" width="31.140625" style="13" customWidth="1"/>
    <col min="3" max="3" width="22.7109375" style="13" customWidth="1"/>
    <col min="4" max="4" width="12.42578125" style="13" customWidth="1"/>
    <col min="5" max="5" width="22.42578125" style="13" bestFit="1" customWidth="1"/>
    <col min="6" max="6" width="25.28515625" style="13" bestFit="1" customWidth="1"/>
    <col min="7" max="7" width="20.140625" style="13" bestFit="1" customWidth="1"/>
    <col min="8" max="8" width="35.7109375" style="13" customWidth="1"/>
    <col min="9" max="9" width="37.28515625" style="13" bestFit="1" customWidth="1"/>
  </cols>
  <sheetData>
    <row r="1" spans="1:9">
      <c r="A1" s="9" t="s">
        <v>0</v>
      </c>
      <c r="B1" s="140" t="s">
        <v>1</v>
      </c>
      <c r="C1" s="141"/>
      <c r="D1" s="141"/>
      <c r="E1" s="142"/>
      <c r="F1" s="10"/>
      <c r="G1" s="10"/>
      <c r="H1" s="10"/>
      <c r="I1" s="10"/>
    </row>
    <row r="2" spans="1:9" ht="21" thickBot="1">
      <c r="A2" s="9" t="e">
        <f>#REF!</f>
        <v>#REF!</v>
      </c>
      <c r="B2" s="143"/>
      <c r="C2" s="144"/>
      <c r="D2" s="144"/>
      <c r="E2" s="145"/>
      <c r="F2" s="10"/>
      <c r="G2" s="10"/>
      <c r="H2" s="10"/>
      <c r="I2" s="10"/>
    </row>
    <row r="3" spans="1:9" ht="21" thickBot="1">
      <c r="A3" s="5"/>
      <c r="B3" s="5"/>
      <c r="C3" s="5"/>
      <c r="D3" s="5"/>
      <c r="E3" s="5"/>
      <c r="F3" s="5"/>
      <c r="G3" s="5"/>
      <c r="H3" s="5"/>
      <c r="I3" s="10"/>
    </row>
    <row r="4" spans="1:9" ht="21" thickBot="1">
      <c r="A4" s="1" t="s">
        <v>2</v>
      </c>
      <c r="B4" s="12"/>
      <c r="C4" s="12"/>
      <c r="D4" s="12"/>
      <c r="E4" s="12"/>
      <c r="H4" s="5"/>
      <c r="I4" s="10"/>
    </row>
    <row r="5" spans="1:9" ht="21.75" thickBot="1">
      <c r="A5" s="15" t="s">
        <v>3</v>
      </c>
      <c r="B5" s="16"/>
      <c r="C5" s="16"/>
      <c r="D5" s="16"/>
      <c r="E5" s="16"/>
      <c r="F5" s="16"/>
      <c r="G5" s="17"/>
      <c r="H5" s="5"/>
      <c r="I5" s="10"/>
    </row>
    <row r="6" spans="1:9" ht="21.75" thickBot="1">
      <c r="A6" s="15" t="s">
        <v>4</v>
      </c>
      <c r="B6" s="16"/>
      <c r="C6" s="16"/>
      <c r="D6" s="16"/>
      <c r="E6" s="16"/>
      <c r="F6" s="16"/>
      <c r="G6" s="17"/>
      <c r="H6" s="5"/>
      <c r="I6" s="5"/>
    </row>
    <row r="7" spans="1:9" ht="61.5" thickBot="1">
      <c r="A7" s="2" t="s">
        <v>5</v>
      </c>
      <c r="B7" s="3" t="s">
        <v>6</v>
      </c>
      <c r="C7" s="2" t="s">
        <v>7</v>
      </c>
      <c r="D7" s="3" t="s">
        <v>8</v>
      </c>
      <c r="E7" s="4" t="s">
        <v>9</v>
      </c>
      <c r="F7" s="3" t="s">
        <v>10</v>
      </c>
      <c r="G7" s="4" t="s">
        <v>11</v>
      </c>
      <c r="H7" s="5"/>
      <c r="I7" s="14" t="s">
        <v>12</v>
      </c>
    </row>
    <row r="8" spans="1:9" ht="21" thickBot="1">
      <c r="A8" s="18" t="s">
        <v>13</v>
      </c>
      <c r="B8" s="19" t="s">
        <v>14</v>
      </c>
      <c r="C8" s="73" t="s">
        <v>14</v>
      </c>
      <c r="D8" s="73" t="s">
        <v>14</v>
      </c>
      <c r="E8" s="73" t="s">
        <v>14</v>
      </c>
      <c r="F8" s="19" t="s">
        <v>14</v>
      </c>
      <c r="G8" s="20">
        <v>100</v>
      </c>
      <c r="H8" s="5"/>
      <c r="I8" s="21">
        <v>10</v>
      </c>
    </row>
    <row r="9" spans="1:9" ht="21">
      <c r="A9" s="22" t="s">
        <v>15</v>
      </c>
      <c r="B9" s="40" t="s">
        <v>16</v>
      </c>
      <c r="C9" s="40" t="s">
        <v>14</v>
      </c>
      <c r="D9" s="40" t="s">
        <v>14</v>
      </c>
      <c r="E9" s="40" t="s">
        <v>14</v>
      </c>
      <c r="F9" s="24" t="s">
        <v>17</v>
      </c>
      <c r="G9" s="25">
        <v>10</v>
      </c>
      <c r="H9" s="38" t="s">
        <v>18</v>
      </c>
    </row>
    <row r="10" spans="1:9" ht="21.75" thickBot="1">
      <c r="A10" s="22" t="s">
        <v>19</v>
      </c>
      <c r="B10" s="26" t="s">
        <v>15</v>
      </c>
      <c r="C10" s="23">
        <v>15</v>
      </c>
      <c r="D10" s="23">
        <v>15</v>
      </c>
      <c r="E10" s="23">
        <f>SUM(C10:D10)-D11</f>
        <v>15</v>
      </c>
      <c r="F10" s="24" t="s">
        <v>20</v>
      </c>
      <c r="G10" s="25">
        <v>5</v>
      </c>
      <c r="H10" s="5"/>
      <c r="I10" s="5"/>
    </row>
    <row r="11" spans="1:9" ht="21.75" thickBot="1">
      <c r="A11" s="22" t="s">
        <v>21</v>
      </c>
      <c r="B11" s="26" t="s">
        <v>19</v>
      </c>
      <c r="C11" s="23">
        <v>15</v>
      </c>
      <c r="D11" s="23">
        <v>15</v>
      </c>
      <c r="E11" s="23">
        <f t="shared" ref="E11:E14" si="0">SUM(C11:D11)-D12</f>
        <v>15</v>
      </c>
      <c r="F11" s="24" t="s">
        <v>22</v>
      </c>
      <c r="G11" s="25">
        <v>2.5</v>
      </c>
      <c r="H11" s="5"/>
      <c r="I11" s="27" t="s">
        <v>23</v>
      </c>
    </row>
    <row r="12" spans="1:9" ht="21.75" thickBot="1">
      <c r="A12" s="22" t="s">
        <v>24</v>
      </c>
      <c r="B12" s="26" t="s">
        <v>21</v>
      </c>
      <c r="C12" s="23">
        <v>15</v>
      </c>
      <c r="D12" s="23">
        <v>15</v>
      </c>
      <c r="E12" s="23">
        <f t="shared" si="0"/>
        <v>15</v>
      </c>
      <c r="F12" s="24" t="s">
        <v>25</v>
      </c>
      <c r="G12" s="25">
        <v>1.25</v>
      </c>
      <c r="H12" s="5"/>
      <c r="I12" s="21"/>
    </row>
    <row r="13" spans="1:9" ht="21">
      <c r="A13" s="22" t="s">
        <v>26</v>
      </c>
      <c r="B13" s="26" t="s">
        <v>24</v>
      </c>
      <c r="C13" s="23">
        <v>15</v>
      </c>
      <c r="D13" s="23">
        <v>15</v>
      </c>
      <c r="E13" s="23">
        <f t="shared" si="0"/>
        <v>15</v>
      </c>
      <c r="F13" s="24" t="s">
        <v>27</v>
      </c>
      <c r="G13" s="25">
        <v>0.625</v>
      </c>
      <c r="H13" s="5"/>
      <c r="I13" s="5"/>
    </row>
    <row r="14" spans="1:9" ht="21.75" thickBot="1">
      <c r="A14" s="22" t="s">
        <v>28</v>
      </c>
      <c r="B14" s="26" t="s">
        <v>26</v>
      </c>
      <c r="C14" s="23">
        <v>15</v>
      </c>
      <c r="D14" s="23">
        <v>15</v>
      </c>
      <c r="E14" s="23">
        <f t="shared" si="0"/>
        <v>15</v>
      </c>
      <c r="F14" s="24" t="s">
        <v>29</v>
      </c>
      <c r="G14" s="25">
        <v>0.3125</v>
      </c>
      <c r="H14" s="5"/>
      <c r="I14" s="5"/>
    </row>
    <row r="15" spans="1:9" ht="21.75" thickBot="1">
      <c r="A15" s="22" t="s">
        <v>30</v>
      </c>
      <c r="B15" s="26" t="s">
        <v>28</v>
      </c>
      <c r="C15" s="23">
        <v>15</v>
      </c>
      <c r="D15" s="23">
        <v>15</v>
      </c>
      <c r="E15" s="23">
        <f>SUM(C15:D15)-D16</f>
        <v>15</v>
      </c>
      <c r="F15" s="24" t="s">
        <v>31</v>
      </c>
      <c r="G15" s="25">
        <v>0.15625</v>
      </c>
      <c r="H15" s="5"/>
      <c r="I15" s="27" t="s">
        <v>32</v>
      </c>
    </row>
    <row r="16" spans="1:9" ht="21.75" thickBot="1">
      <c r="A16" s="22" t="s">
        <v>33</v>
      </c>
      <c r="B16" s="22" t="s">
        <v>30</v>
      </c>
      <c r="C16" s="23">
        <v>15</v>
      </c>
      <c r="D16" s="23">
        <v>15</v>
      </c>
      <c r="E16" s="23">
        <f>SUM(C16:D16)-D17</f>
        <v>30</v>
      </c>
      <c r="F16" s="24" t="s">
        <v>34</v>
      </c>
      <c r="G16" s="35">
        <v>7.8125E-2</v>
      </c>
      <c r="H16" s="5"/>
      <c r="I16" s="21"/>
    </row>
    <row r="17" spans="1:9" ht="21.75" thickBot="1">
      <c r="A17" s="28" t="s">
        <v>35</v>
      </c>
      <c r="B17" s="29" t="s">
        <v>14</v>
      </c>
      <c r="C17" s="30">
        <v>30</v>
      </c>
      <c r="D17" s="30">
        <v>0</v>
      </c>
      <c r="E17" s="30">
        <f>SUM(C17:D17)-D26</f>
        <v>30</v>
      </c>
      <c r="F17" s="36" t="s">
        <v>36</v>
      </c>
      <c r="G17" s="31" t="s">
        <v>35</v>
      </c>
      <c r="H17" s="5"/>
      <c r="I17" s="5"/>
    </row>
    <row r="18" spans="1:9" ht="21" thickBot="1">
      <c r="A18" s="50" t="s">
        <v>37</v>
      </c>
      <c r="B18" s="47"/>
      <c r="C18" s="47"/>
      <c r="D18" s="47"/>
      <c r="E18" s="47"/>
      <c r="F18" s="48"/>
      <c r="G18" s="49"/>
      <c r="H18" s="5"/>
      <c r="I18" s="5"/>
    </row>
    <row r="19" spans="1:9" ht="63" customHeight="1" thickBot="1">
      <c r="A19" s="43" t="s">
        <v>5</v>
      </c>
      <c r="B19" s="52" t="s">
        <v>6</v>
      </c>
      <c r="C19" s="43" t="s">
        <v>7</v>
      </c>
      <c r="D19" s="52" t="s">
        <v>8</v>
      </c>
      <c r="E19" s="44" t="s">
        <v>9</v>
      </c>
      <c r="F19" s="52" t="s">
        <v>10</v>
      </c>
      <c r="G19" s="44" t="s">
        <v>38</v>
      </c>
      <c r="H19" s="5"/>
      <c r="I19" s="7" t="s">
        <v>39</v>
      </c>
    </row>
    <row r="20" spans="1:9" ht="21" thickBot="1">
      <c r="A20" s="75" t="s">
        <v>40</v>
      </c>
      <c r="B20" s="45" t="s">
        <v>41</v>
      </c>
      <c r="C20" s="51">
        <v>0</v>
      </c>
      <c r="D20" s="51">
        <v>0</v>
      </c>
      <c r="E20" s="136">
        <v>4</v>
      </c>
      <c r="F20" s="45" t="s">
        <v>41</v>
      </c>
      <c r="G20" s="76">
        <v>0.88700000000000001</v>
      </c>
      <c r="H20" s="135"/>
      <c r="I20" s="6"/>
    </row>
    <row r="21" spans="1:9" ht="21" thickBot="1">
      <c r="A21" s="77" t="s">
        <v>42</v>
      </c>
      <c r="B21" s="46" t="s">
        <v>43</v>
      </c>
      <c r="C21" s="74">
        <v>0</v>
      </c>
      <c r="D21" s="74">
        <v>0</v>
      </c>
      <c r="E21" s="136">
        <v>4</v>
      </c>
      <c r="F21" s="46" t="s">
        <v>43</v>
      </c>
      <c r="G21" s="78">
        <v>0.17599999999999999</v>
      </c>
      <c r="H21" s="135"/>
      <c r="I21" s="32"/>
    </row>
    <row r="22" spans="1:9">
      <c r="A22" s="77" t="s">
        <v>44</v>
      </c>
      <c r="B22" s="46" t="s">
        <v>45</v>
      </c>
      <c r="C22" s="74">
        <v>0</v>
      </c>
      <c r="D22" s="74">
        <v>0</v>
      </c>
      <c r="E22" s="136">
        <v>4</v>
      </c>
      <c r="F22" s="46" t="s">
        <v>45</v>
      </c>
      <c r="G22" s="78">
        <v>2.61</v>
      </c>
      <c r="H22" s="135"/>
      <c r="I22" s="5"/>
    </row>
    <row r="23" spans="1:9" ht="21" thickBot="1">
      <c r="A23" s="79" t="s">
        <v>46</v>
      </c>
      <c r="B23" s="80" t="s">
        <v>47</v>
      </c>
      <c r="C23" s="81">
        <v>0</v>
      </c>
      <c r="D23" s="81">
        <v>0</v>
      </c>
      <c r="E23" s="136">
        <v>4</v>
      </c>
      <c r="F23" s="80" t="s">
        <v>47</v>
      </c>
      <c r="G23" s="82">
        <v>1.179</v>
      </c>
      <c r="H23" s="135"/>
      <c r="I23" s="5"/>
    </row>
    <row r="24" spans="1:9" ht="23.25">
      <c r="A24" s="155" t="s">
        <v>48</v>
      </c>
      <c r="B24" s="156"/>
      <c r="C24" s="156"/>
      <c r="D24" s="156"/>
      <c r="E24" s="156"/>
      <c r="F24" s="156"/>
      <c r="G24" s="156"/>
      <c r="H24" s="157"/>
      <c r="I24" s="5"/>
    </row>
    <row r="25" spans="1:9">
      <c r="F25" s="38"/>
      <c r="G25" s="5"/>
      <c r="H25" s="5"/>
      <c r="I25" s="5"/>
    </row>
    <row r="26" spans="1:9" ht="21" thickBot="1">
      <c r="A26" s="5"/>
      <c r="B26" s="5"/>
      <c r="C26" s="5"/>
      <c r="D26" s="5"/>
      <c r="E26" s="5"/>
      <c r="F26" s="5"/>
      <c r="G26" s="5"/>
      <c r="H26" s="5"/>
      <c r="I26" s="5"/>
    </row>
    <row r="27" spans="1:9" s="42" customFormat="1" ht="24" thickBot="1">
      <c r="A27" s="96"/>
      <c r="B27" s="97" t="s">
        <v>49</v>
      </c>
      <c r="C27" s="98" t="s">
        <v>50</v>
      </c>
      <c r="D27" s="99"/>
      <c r="E27" s="100">
        <f>C31/1000</f>
        <v>23.3825</v>
      </c>
      <c r="H27" s="41"/>
    </row>
    <row r="28" spans="1:9" s="42" customFormat="1" ht="24" thickBot="1">
      <c r="B28" s="101">
        <f>SUM(E27:E28)</f>
        <v>46.8825</v>
      </c>
      <c r="C28" s="102" t="s">
        <v>51</v>
      </c>
      <c r="D28" s="103"/>
      <c r="E28" s="104">
        <f>(((1+I8)*100*20)+1500)/1000</f>
        <v>23.5</v>
      </c>
      <c r="H28" s="41"/>
    </row>
    <row r="29" spans="1:9" s="42" customFormat="1" ht="24" thickBot="1">
      <c r="A29" s="96"/>
      <c r="H29" s="41"/>
    </row>
    <row r="30" spans="1:9" s="42" customFormat="1" ht="23.25">
      <c r="A30" s="105" t="s">
        <v>52</v>
      </c>
      <c r="B30" s="106" t="s">
        <v>53</v>
      </c>
      <c r="C30" s="107">
        <f>((((I8+1)*100)*20)/200)+7.5</f>
        <v>117.5</v>
      </c>
      <c r="D30" s="108" t="s">
        <v>54</v>
      </c>
      <c r="E30" s="109" t="s">
        <v>55</v>
      </c>
      <c r="H30" s="41"/>
      <c r="I30" s="41"/>
    </row>
    <row r="31" spans="1:9" s="42" customFormat="1" ht="24" thickBot="1">
      <c r="A31" s="110"/>
      <c r="B31" s="111"/>
      <c r="C31" s="112">
        <f>((20*((I8+1)*100)+1500)-C30)</f>
        <v>23382.5</v>
      </c>
      <c r="D31" s="113" t="s">
        <v>54</v>
      </c>
      <c r="E31" s="114" t="s">
        <v>56</v>
      </c>
      <c r="H31" s="41"/>
      <c r="I31" s="41"/>
    </row>
    <row r="32" spans="1:9" s="42" customFormat="1" ht="24" thickBot="1">
      <c r="A32" s="96"/>
      <c r="B32" s="115"/>
      <c r="C32" s="116">
        <f>SUM(C30:C31)</f>
        <v>23500</v>
      </c>
      <c r="D32" s="117" t="s">
        <v>54</v>
      </c>
      <c r="E32" s="118"/>
      <c r="F32" s="41"/>
      <c r="H32" s="41"/>
      <c r="I32" s="41"/>
    </row>
    <row r="33" spans="1:9" s="42" customFormat="1" ht="24" thickBot="1">
      <c r="H33" s="41"/>
      <c r="I33" s="41"/>
    </row>
    <row r="34" spans="1:9" s="42" customFormat="1" ht="23.25">
      <c r="A34" s="119" t="s">
        <v>57</v>
      </c>
      <c r="B34" s="120" t="s">
        <v>56</v>
      </c>
      <c r="C34" s="121" t="s">
        <v>52</v>
      </c>
      <c r="F34" s="41"/>
      <c r="G34" s="41"/>
      <c r="H34" s="41"/>
      <c r="I34" s="41"/>
    </row>
    <row r="35" spans="1:9" s="42" customFormat="1" ht="24" thickBot="1">
      <c r="B35" s="122" t="s">
        <v>58</v>
      </c>
      <c r="C35" s="122" t="s">
        <v>58</v>
      </c>
      <c r="F35" s="41"/>
      <c r="G35" s="41"/>
      <c r="H35" s="41"/>
      <c r="I35" s="41"/>
    </row>
    <row r="36" spans="1:9" s="42" customFormat="1" ht="23.25">
      <c r="B36" s="123" t="s">
        <v>59</v>
      </c>
      <c r="C36" s="124" t="s">
        <v>59</v>
      </c>
      <c r="F36" s="41"/>
      <c r="G36" s="41"/>
      <c r="H36" s="41"/>
      <c r="I36" s="41"/>
    </row>
    <row r="37" spans="1:9" s="42" customFormat="1" ht="23.25">
      <c r="B37" s="125" t="s">
        <v>60</v>
      </c>
      <c r="C37" s="125" t="s">
        <v>60</v>
      </c>
      <c r="F37" s="41"/>
      <c r="G37" s="41"/>
      <c r="H37" s="41"/>
      <c r="I37" s="41"/>
    </row>
    <row r="38" spans="1:9" s="42" customFormat="1" ht="24" thickBot="1">
      <c r="B38" s="126">
        <f>ROUNDDOWN((E28*1000-500)/96,)</f>
        <v>239</v>
      </c>
      <c r="C38" s="126">
        <f>ROUNDDOWN((E27*1000-500)/96,)</f>
        <v>238</v>
      </c>
      <c r="F38" s="41"/>
      <c r="G38" s="41"/>
      <c r="H38" s="41"/>
      <c r="I38" s="41"/>
    </row>
    <row r="39" spans="1:9">
      <c r="A39" s="5" t="s">
        <v>61</v>
      </c>
      <c r="B39" s="11"/>
      <c r="C39" s="11"/>
      <c r="D39" s="11"/>
      <c r="E39" s="11"/>
      <c r="F39" s="38"/>
      <c r="G39" s="5"/>
      <c r="H39" s="5"/>
      <c r="I39" s="5"/>
    </row>
    <row r="40" spans="1:9" ht="21" thickBot="1">
      <c r="A40" s="5" t="s">
        <v>62</v>
      </c>
      <c r="B40" s="5"/>
      <c r="C40" s="5"/>
      <c r="D40" s="5"/>
      <c r="E40" s="5"/>
      <c r="F40" s="37"/>
      <c r="G40" s="5"/>
      <c r="H40" s="5"/>
      <c r="I40" s="5"/>
    </row>
    <row r="41" spans="1:9" s="84" customFormat="1" ht="25.5">
      <c r="A41" s="83">
        <v>1</v>
      </c>
      <c r="B41" s="146" t="s">
        <v>63</v>
      </c>
      <c r="C41" s="147"/>
      <c r="D41" s="147"/>
      <c r="E41" s="147"/>
      <c r="F41" s="147"/>
      <c r="G41" s="147"/>
      <c r="H41" s="147"/>
      <c r="I41" s="148"/>
    </row>
    <row r="42" spans="1:9" s="84" customFormat="1" ht="57.75" customHeight="1">
      <c r="A42" s="85">
        <v>2</v>
      </c>
      <c r="B42" s="137" t="s">
        <v>64</v>
      </c>
      <c r="C42" s="138"/>
      <c r="D42" s="138"/>
      <c r="E42" s="138"/>
      <c r="F42" s="138"/>
      <c r="G42" s="138"/>
      <c r="H42" s="138"/>
      <c r="I42" s="139"/>
    </row>
    <row r="43" spans="1:9" s="84" customFormat="1" ht="25.5">
      <c r="A43" s="85">
        <v>3</v>
      </c>
      <c r="B43" s="137" t="s">
        <v>65</v>
      </c>
      <c r="C43" s="138"/>
      <c r="D43" s="138"/>
      <c r="E43" s="138"/>
      <c r="F43" s="138"/>
      <c r="G43" s="138"/>
      <c r="H43" s="138"/>
      <c r="I43" s="139"/>
    </row>
    <row r="44" spans="1:9" s="84" customFormat="1" ht="25.5">
      <c r="A44" s="85">
        <v>4</v>
      </c>
      <c r="B44" s="149" t="s">
        <v>66</v>
      </c>
      <c r="C44" s="150"/>
      <c r="D44" s="150"/>
      <c r="E44" s="150"/>
      <c r="F44" s="150"/>
      <c r="G44" s="150"/>
      <c r="H44" s="150"/>
      <c r="I44" s="151"/>
    </row>
    <row r="45" spans="1:9" s="84" customFormat="1" ht="25.5">
      <c r="A45" s="85">
        <v>5</v>
      </c>
      <c r="B45" s="137" t="s">
        <v>67</v>
      </c>
      <c r="C45" s="138"/>
      <c r="D45" s="138"/>
      <c r="E45" s="138"/>
      <c r="F45" s="138"/>
      <c r="G45" s="138"/>
      <c r="H45" s="138"/>
      <c r="I45" s="139"/>
    </row>
    <row r="46" spans="1:9" s="84" customFormat="1" ht="26.25">
      <c r="A46" s="85">
        <v>6</v>
      </c>
      <c r="B46" s="152" t="s">
        <v>68</v>
      </c>
      <c r="C46" s="153"/>
      <c r="D46" s="153"/>
      <c r="E46" s="153"/>
      <c r="F46" s="153"/>
      <c r="G46" s="153"/>
      <c r="H46" s="153"/>
      <c r="I46" s="154"/>
    </row>
    <row r="47" spans="1:9" s="84" customFormat="1" ht="26.25">
      <c r="A47" s="85">
        <v>7</v>
      </c>
      <c r="B47" s="152" t="s">
        <v>69</v>
      </c>
      <c r="C47" s="153"/>
      <c r="D47" s="153"/>
      <c r="E47" s="153"/>
      <c r="F47" s="153"/>
      <c r="G47" s="153"/>
      <c r="H47" s="153"/>
      <c r="I47" s="154"/>
    </row>
    <row r="48" spans="1:9" s="84" customFormat="1" ht="26.25">
      <c r="A48" s="85">
        <v>8</v>
      </c>
      <c r="B48" s="164" t="s">
        <v>70</v>
      </c>
      <c r="C48" s="165"/>
      <c r="D48" s="165"/>
      <c r="E48" s="165"/>
      <c r="F48" s="165"/>
      <c r="G48" s="165"/>
      <c r="H48" s="165"/>
      <c r="I48" s="166"/>
    </row>
    <row r="49" spans="1:14" s="84" customFormat="1" ht="25.5">
      <c r="A49" s="86" t="s">
        <v>71</v>
      </c>
      <c r="B49" s="137" t="s">
        <v>72</v>
      </c>
      <c r="C49" s="138"/>
      <c r="D49" s="138"/>
      <c r="E49" s="138"/>
      <c r="F49" s="138"/>
      <c r="G49" s="138"/>
      <c r="H49" s="138"/>
      <c r="I49" s="139"/>
    </row>
    <row r="50" spans="1:14" s="84" customFormat="1" ht="25.5">
      <c r="A50" s="86" t="s">
        <v>73</v>
      </c>
      <c r="B50" s="137" t="s">
        <v>74</v>
      </c>
      <c r="C50" s="138"/>
      <c r="D50" s="138"/>
      <c r="E50" s="138"/>
      <c r="F50" s="138"/>
      <c r="G50" s="138"/>
      <c r="H50" s="138"/>
      <c r="I50" s="139"/>
    </row>
    <row r="51" spans="1:14" s="88" customFormat="1" ht="54.75" customHeight="1">
      <c r="A51" s="85">
        <v>12</v>
      </c>
      <c r="B51" s="167" t="s">
        <v>75</v>
      </c>
      <c r="C51" s="168"/>
      <c r="D51" s="168"/>
      <c r="E51" s="168"/>
      <c r="F51" s="168"/>
      <c r="G51" s="168"/>
      <c r="H51" s="168"/>
      <c r="I51" s="169"/>
      <c r="J51" s="84"/>
      <c r="K51" s="84"/>
      <c r="L51" s="84"/>
      <c r="M51" s="84"/>
      <c r="N51" s="84"/>
    </row>
    <row r="52" spans="1:14" s="88" customFormat="1" ht="25.5">
      <c r="A52" s="85">
        <v>13</v>
      </c>
      <c r="B52" s="161" t="s">
        <v>76</v>
      </c>
      <c r="C52" s="162"/>
      <c r="D52" s="162"/>
      <c r="E52" s="162"/>
      <c r="F52" s="162"/>
      <c r="G52" s="162"/>
      <c r="H52" s="162"/>
      <c r="I52" s="163"/>
      <c r="J52" s="84"/>
      <c r="K52" s="84"/>
      <c r="L52" s="84"/>
      <c r="M52" s="84"/>
      <c r="N52" s="84"/>
    </row>
    <row r="53" spans="1:14" s="88" customFormat="1" ht="25.5">
      <c r="A53" s="85">
        <v>14</v>
      </c>
      <c r="B53" s="161" t="s">
        <v>77</v>
      </c>
      <c r="C53" s="162"/>
      <c r="D53" s="162"/>
      <c r="E53" s="162"/>
      <c r="F53" s="162"/>
      <c r="G53" s="162"/>
      <c r="H53" s="162"/>
      <c r="I53" s="163"/>
      <c r="J53" s="84"/>
      <c r="K53" s="84"/>
      <c r="L53" s="84"/>
      <c r="M53" s="84"/>
      <c r="N53" s="84"/>
    </row>
    <row r="54" spans="1:14" s="84" customFormat="1" ht="55.5" customHeight="1">
      <c r="A54" s="87" t="s">
        <v>78</v>
      </c>
      <c r="B54" s="158" t="s">
        <v>79</v>
      </c>
      <c r="C54" s="159"/>
      <c r="D54" s="159"/>
      <c r="E54" s="159"/>
      <c r="F54" s="159"/>
      <c r="G54" s="159"/>
      <c r="H54" s="159"/>
      <c r="I54" s="160"/>
    </row>
    <row r="55" spans="1:14" s="84" customFormat="1" ht="51.75" customHeight="1">
      <c r="A55" s="87" t="s">
        <v>80</v>
      </c>
      <c r="B55" s="158" t="s">
        <v>81</v>
      </c>
      <c r="C55" s="159"/>
      <c r="D55" s="159"/>
      <c r="E55" s="159"/>
      <c r="F55" s="159"/>
      <c r="G55" s="159"/>
      <c r="H55" s="159"/>
      <c r="I55" s="160"/>
    </row>
    <row r="56" spans="1:14" s="84" customFormat="1" ht="25.5">
      <c r="A56" s="87" t="s">
        <v>82</v>
      </c>
      <c r="B56" s="158" t="s">
        <v>83</v>
      </c>
      <c r="C56" s="159"/>
      <c r="D56" s="159"/>
      <c r="E56" s="159"/>
      <c r="F56" s="159"/>
      <c r="G56" s="159"/>
      <c r="H56" s="159"/>
      <c r="I56" s="160"/>
    </row>
    <row r="57" spans="1:14" s="84" customFormat="1" ht="25.5">
      <c r="A57" s="85">
        <v>18</v>
      </c>
      <c r="B57" s="137" t="s">
        <v>84</v>
      </c>
      <c r="C57" s="138"/>
      <c r="D57" s="138"/>
      <c r="E57" s="138"/>
      <c r="F57" s="138"/>
      <c r="G57" s="138"/>
      <c r="H57" s="138"/>
      <c r="I57" s="139"/>
    </row>
    <row r="58" spans="1:14" s="84" customFormat="1" ht="25.5">
      <c r="A58" s="85">
        <v>19</v>
      </c>
      <c r="B58" s="137" t="s">
        <v>85</v>
      </c>
      <c r="C58" s="138"/>
      <c r="D58" s="138"/>
      <c r="E58" s="138"/>
      <c r="F58" s="138"/>
      <c r="G58" s="138"/>
      <c r="H58" s="138"/>
      <c r="I58" s="139"/>
    </row>
    <row r="59" spans="1:14" s="84" customFormat="1" ht="48" customHeight="1">
      <c r="A59" s="86" t="s">
        <v>86</v>
      </c>
      <c r="B59" s="137" t="s">
        <v>87</v>
      </c>
      <c r="C59" s="138"/>
      <c r="D59" s="138"/>
      <c r="E59" s="138"/>
      <c r="F59" s="138"/>
      <c r="G59" s="138"/>
      <c r="H59" s="138"/>
      <c r="I59" s="139"/>
    </row>
    <row r="60" spans="1:14" s="84" customFormat="1" ht="25.5">
      <c r="A60" s="86" t="s">
        <v>88</v>
      </c>
      <c r="B60" s="137" t="s">
        <v>74</v>
      </c>
      <c r="C60" s="138"/>
      <c r="D60" s="138"/>
      <c r="E60" s="138"/>
      <c r="F60" s="138"/>
      <c r="G60" s="138"/>
      <c r="H60" s="138"/>
      <c r="I60" s="139"/>
    </row>
    <row r="61" spans="1:14" s="84" customFormat="1" ht="25.5">
      <c r="A61" s="85">
        <v>22</v>
      </c>
      <c r="B61" s="137" t="s">
        <v>89</v>
      </c>
      <c r="C61" s="138"/>
      <c r="D61" s="138"/>
      <c r="E61" s="138"/>
      <c r="F61" s="138"/>
      <c r="G61" s="138"/>
      <c r="H61" s="138"/>
      <c r="I61" s="139"/>
    </row>
    <row r="62" spans="1:14" s="84" customFormat="1" ht="47.25" customHeight="1">
      <c r="A62" s="85">
        <v>23</v>
      </c>
      <c r="B62" s="137" t="s">
        <v>90</v>
      </c>
      <c r="C62" s="138"/>
      <c r="D62" s="138"/>
      <c r="E62" s="138"/>
      <c r="F62" s="138"/>
      <c r="G62" s="138"/>
      <c r="H62" s="138"/>
      <c r="I62" s="139"/>
    </row>
    <row r="63" spans="1:14" s="84" customFormat="1" ht="26.25">
      <c r="A63" s="85">
        <v>24</v>
      </c>
      <c r="B63" s="137" t="s">
        <v>91</v>
      </c>
      <c r="C63" s="138"/>
      <c r="D63" s="138"/>
      <c r="E63" s="138"/>
      <c r="F63" s="138"/>
      <c r="G63" s="170" t="s">
        <v>92</v>
      </c>
      <c r="H63" s="170"/>
      <c r="I63" s="171"/>
    </row>
    <row r="64" spans="1:14" s="84" customFormat="1" ht="25.5">
      <c r="A64" s="85">
        <v>25</v>
      </c>
      <c r="B64" s="137" t="s">
        <v>93</v>
      </c>
      <c r="C64" s="138"/>
      <c r="D64" s="138"/>
      <c r="E64" s="138"/>
      <c r="F64" s="138"/>
      <c r="G64" s="138"/>
      <c r="H64" s="138"/>
      <c r="I64" s="139"/>
    </row>
    <row r="65" spans="1:14" s="84" customFormat="1" ht="25.5">
      <c r="A65" s="85">
        <v>26</v>
      </c>
      <c r="B65" s="137" t="s">
        <v>94</v>
      </c>
      <c r="C65" s="138"/>
      <c r="D65" s="138"/>
      <c r="E65" s="138"/>
      <c r="F65" s="138"/>
      <c r="G65" s="138"/>
      <c r="H65" s="138"/>
      <c r="I65" s="139"/>
    </row>
    <row r="66" spans="1:14" s="89" customFormat="1" ht="53.25" customHeight="1">
      <c r="A66" s="85">
        <v>27</v>
      </c>
      <c r="B66" s="137" t="s">
        <v>95</v>
      </c>
      <c r="C66" s="138"/>
      <c r="D66" s="138"/>
      <c r="E66" s="138"/>
      <c r="F66" s="138"/>
      <c r="G66" s="138"/>
      <c r="H66" s="138"/>
      <c r="I66" s="139"/>
      <c r="J66" s="84"/>
      <c r="K66" s="84"/>
      <c r="L66" s="84"/>
      <c r="M66" s="84"/>
      <c r="N66" s="84"/>
    </row>
    <row r="67" spans="1:14" s="89" customFormat="1" ht="57.75" customHeight="1">
      <c r="A67" s="85">
        <v>28</v>
      </c>
      <c r="B67" s="137" t="s">
        <v>96</v>
      </c>
      <c r="C67" s="138"/>
      <c r="D67" s="138"/>
      <c r="E67" s="138"/>
      <c r="F67" s="138"/>
      <c r="G67" s="138"/>
      <c r="H67" s="138"/>
      <c r="I67" s="139"/>
      <c r="J67" s="84"/>
      <c r="K67" s="84"/>
      <c r="L67" s="84"/>
      <c r="M67" s="84"/>
      <c r="N67" s="84"/>
    </row>
    <row r="68" spans="1:14" s="89" customFormat="1" ht="26.25" thickBot="1">
      <c r="A68" s="85">
        <v>29</v>
      </c>
      <c r="B68" s="175" t="s">
        <v>97</v>
      </c>
      <c r="C68" s="176"/>
      <c r="D68" s="176"/>
      <c r="E68" s="176"/>
      <c r="F68" s="176"/>
      <c r="G68" s="176"/>
      <c r="H68" s="176"/>
      <c r="I68" s="177"/>
      <c r="J68" s="84"/>
      <c r="K68" s="84"/>
      <c r="L68" s="84"/>
      <c r="M68" s="84"/>
      <c r="N68" s="84"/>
    </row>
    <row r="69" spans="1:14" s="34" customFormat="1" ht="24.95" customHeight="1">
      <c r="A69" s="33"/>
      <c r="B69" s="33"/>
      <c r="C69" s="33"/>
      <c r="D69" s="33"/>
      <c r="E69" s="33"/>
      <c r="F69" s="33"/>
      <c r="G69" s="33"/>
      <c r="H69" s="33"/>
      <c r="I69" s="33"/>
      <c r="J69"/>
      <c r="K69"/>
      <c r="L69"/>
      <c r="M69"/>
      <c r="N69"/>
    </row>
    <row r="70" spans="1:14" s="34" customFormat="1" ht="24.95" customHeight="1" thickBot="1">
      <c r="A70" s="13"/>
      <c r="B70" s="13"/>
      <c r="C70" s="13"/>
      <c r="D70" s="13"/>
      <c r="E70" s="13"/>
      <c r="F70" s="13"/>
      <c r="G70" s="13"/>
      <c r="H70" s="13"/>
      <c r="I70" s="13"/>
      <c r="J70"/>
      <c r="K70"/>
      <c r="L70"/>
      <c r="M70"/>
      <c r="N70"/>
    </row>
    <row r="71" spans="1:14" s="34" customFormat="1" ht="24.95" customHeight="1">
      <c r="A71" s="13"/>
      <c r="B71" s="90" t="s">
        <v>98</v>
      </c>
      <c r="C71" s="91"/>
      <c r="D71" s="92"/>
      <c r="E71" s="93"/>
      <c r="F71" s="13"/>
      <c r="G71" s="90" t="s">
        <v>99</v>
      </c>
      <c r="H71" s="91"/>
      <c r="I71" s="93"/>
      <c r="J71" s="39"/>
      <c r="K71"/>
      <c r="L71"/>
      <c r="M71"/>
      <c r="N71"/>
    </row>
    <row r="72" spans="1:14" s="34" customFormat="1" ht="24.95" customHeight="1">
      <c r="A72" s="13"/>
      <c r="B72" s="94"/>
      <c r="C72" s="172" t="s">
        <v>100</v>
      </c>
      <c r="D72" s="173"/>
      <c r="E72" s="174"/>
      <c r="F72" s="13"/>
      <c r="G72" s="94"/>
      <c r="H72" s="172" t="s">
        <v>101</v>
      </c>
      <c r="I72" s="174"/>
      <c r="J72" s="39"/>
      <c r="K72"/>
      <c r="L72"/>
      <c r="M72"/>
      <c r="N72"/>
    </row>
    <row r="73" spans="1:14" s="34" customFormat="1" ht="24.95" customHeight="1">
      <c r="A73" s="13"/>
      <c r="B73" s="94"/>
      <c r="C73" s="172" t="s">
        <v>102</v>
      </c>
      <c r="D73" s="173"/>
      <c r="E73" s="174"/>
      <c r="F73" s="13"/>
      <c r="G73" s="94"/>
      <c r="H73" s="172" t="s">
        <v>103</v>
      </c>
      <c r="I73" s="174"/>
      <c r="J73" s="39"/>
      <c r="K73"/>
      <c r="L73"/>
      <c r="M73"/>
      <c r="N73"/>
    </row>
    <row r="74" spans="1:14" s="34" customFormat="1" ht="24.95" customHeight="1">
      <c r="A74" s="13"/>
      <c r="B74" s="94"/>
      <c r="C74" s="172" t="s">
        <v>104</v>
      </c>
      <c r="D74" s="173"/>
      <c r="E74" s="174"/>
      <c r="F74" s="13"/>
      <c r="G74" s="94"/>
      <c r="H74" s="172" t="s">
        <v>105</v>
      </c>
      <c r="I74" s="174"/>
      <c r="J74" s="39"/>
      <c r="K74"/>
      <c r="L74"/>
      <c r="M74"/>
      <c r="N74"/>
    </row>
    <row r="75" spans="1:14" s="34" customFormat="1" ht="24.95" customHeight="1" thickBot="1">
      <c r="A75" s="13"/>
      <c r="B75" s="95"/>
      <c r="C75" s="178" t="s">
        <v>106</v>
      </c>
      <c r="D75" s="179"/>
      <c r="E75" s="180"/>
      <c r="F75" s="13"/>
      <c r="G75" s="95"/>
      <c r="H75" s="178" t="s">
        <v>107</v>
      </c>
      <c r="I75" s="180"/>
      <c r="J75" s="39"/>
      <c r="K75"/>
      <c r="L75"/>
      <c r="M75"/>
      <c r="N75"/>
    </row>
    <row r="76" spans="1:14" s="34" customFormat="1" ht="24.95" customHeight="1">
      <c r="A76" s="13"/>
      <c r="B76" s="90" t="s">
        <v>108</v>
      </c>
      <c r="C76" s="91"/>
      <c r="D76" s="92"/>
      <c r="E76" s="93"/>
      <c r="F76" s="13"/>
      <c r="G76" s="90" t="s">
        <v>109</v>
      </c>
      <c r="H76" s="91"/>
      <c r="I76" s="93"/>
      <c r="J76" s="39"/>
      <c r="K76"/>
      <c r="L76"/>
      <c r="M76"/>
      <c r="N76"/>
    </row>
    <row r="77" spans="1:14" s="34" customFormat="1" ht="24.95" customHeight="1">
      <c r="A77" s="13"/>
      <c r="B77" s="94"/>
      <c r="C77" s="172" t="s">
        <v>110</v>
      </c>
      <c r="D77" s="173"/>
      <c r="E77" s="174"/>
      <c r="F77" s="13"/>
      <c r="G77" s="94"/>
      <c r="H77" s="172" t="s">
        <v>111</v>
      </c>
      <c r="I77" s="174"/>
      <c r="J77" s="39"/>
      <c r="K77"/>
      <c r="L77"/>
      <c r="M77"/>
      <c r="N77"/>
    </row>
    <row r="78" spans="1:14" s="34" customFormat="1" ht="24.95" customHeight="1">
      <c r="A78" s="13"/>
      <c r="B78" s="94"/>
      <c r="C78" s="172" t="s">
        <v>112</v>
      </c>
      <c r="D78" s="173"/>
      <c r="E78" s="174"/>
      <c r="F78" s="13"/>
      <c r="G78" s="94"/>
      <c r="H78" s="172" t="s">
        <v>113</v>
      </c>
      <c r="I78" s="174"/>
      <c r="J78"/>
      <c r="K78"/>
      <c r="L78"/>
      <c r="M78"/>
      <c r="N78"/>
    </row>
    <row r="79" spans="1:14" s="34" customFormat="1" ht="24.95" customHeight="1">
      <c r="A79" s="13"/>
      <c r="B79" s="94"/>
      <c r="C79" s="172" t="s">
        <v>114</v>
      </c>
      <c r="D79" s="173"/>
      <c r="E79" s="174"/>
      <c r="F79" s="13"/>
      <c r="G79" s="94"/>
      <c r="H79" s="172" t="s">
        <v>115</v>
      </c>
      <c r="I79" s="174"/>
      <c r="J79"/>
      <c r="K79"/>
      <c r="L79"/>
      <c r="M79"/>
      <c r="N79"/>
    </row>
    <row r="80" spans="1:14" s="34" customFormat="1" ht="24.95" customHeight="1" thickBot="1">
      <c r="A80" s="13"/>
      <c r="B80" s="95"/>
      <c r="C80" s="178" t="s">
        <v>116</v>
      </c>
      <c r="D80" s="179"/>
      <c r="E80" s="180"/>
      <c r="F80" s="13"/>
      <c r="G80" s="95"/>
      <c r="H80" s="178" t="s">
        <v>117</v>
      </c>
      <c r="I80" s="180"/>
      <c r="J80"/>
      <c r="K80"/>
      <c r="L80"/>
      <c r="M80"/>
      <c r="N80"/>
    </row>
    <row r="81" spans="1:14" s="34" customFormat="1" ht="24.95" customHeight="1">
      <c r="A81" s="13"/>
      <c r="B81" s="13"/>
      <c r="C81" s="13"/>
      <c r="D81" s="13"/>
      <c r="E81" s="13"/>
      <c r="F81" s="13"/>
      <c r="G81" s="13"/>
      <c r="H81" s="13"/>
      <c r="I81" s="13"/>
      <c r="J81"/>
      <c r="K81"/>
      <c r="L81"/>
      <c r="M81"/>
      <c r="N81"/>
    </row>
    <row r="82" spans="1:14" s="34" customFormat="1" ht="24.95" customHeight="1">
      <c r="A82" s="13"/>
      <c r="B82" s="13"/>
      <c r="C82" s="13"/>
      <c r="D82" s="13"/>
      <c r="E82" s="13"/>
      <c r="F82" s="13"/>
      <c r="G82" s="13"/>
      <c r="H82" s="13"/>
      <c r="I82" s="13"/>
      <c r="J82"/>
      <c r="K82"/>
      <c r="L82"/>
      <c r="M82"/>
      <c r="N82"/>
    </row>
    <row r="83" spans="1:14" s="34" customFormat="1" ht="24.95" customHeight="1">
      <c r="A83" s="13"/>
      <c r="B83" s="13"/>
      <c r="C83" s="13"/>
      <c r="D83" s="13"/>
      <c r="E83" s="13"/>
      <c r="F83" s="13"/>
      <c r="G83" s="13"/>
      <c r="H83" s="13"/>
      <c r="I83" s="13"/>
      <c r="J83"/>
      <c r="K83"/>
      <c r="L83"/>
      <c r="M83"/>
      <c r="N83"/>
    </row>
    <row r="84" spans="1:14" s="34" customFormat="1" ht="24.95" customHeight="1">
      <c r="A84" s="13"/>
      <c r="B84" s="13"/>
      <c r="C84" s="13"/>
      <c r="D84" s="13"/>
      <c r="E84" s="13"/>
      <c r="F84" s="13"/>
      <c r="G84" s="13"/>
      <c r="H84" s="13"/>
      <c r="I84" s="13"/>
      <c r="J84"/>
      <c r="K84"/>
      <c r="L84"/>
      <c r="M84"/>
      <c r="N84"/>
    </row>
    <row r="85" spans="1:14" s="34" customFormat="1" ht="24.95" customHeight="1">
      <c r="A85" s="13"/>
      <c r="B85" s="13"/>
      <c r="C85" s="13"/>
      <c r="D85" s="13"/>
      <c r="E85" s="13"/>
      <c r="F85" s="13"/>
      <c r="G85" s="13"/>
      <c r="H85" s="13"/>
      <c r="I85" s="13"/>
      <c r="J85"/>
      <c r="K85"/>
      <c r="L85"/>
      <c r="M85"/>
      <c r="N85"/>
    </row>
    <row r="86" spans="1:14" s="34" customFormat="1" ht="24.95" customHeight="1">
      <c r="A86" s="13"/>
      <c r="B86" s="13"/>
      <c r="C86" s="13"/>
      <c r="D86" s="13"/>
      <c r="E86" s="13"/>
      <c r="F86" s="13"/>
      <c r="G86" s="13"/>
      <c r="H86" s="13"/>
      <c r="I86" s="13"/>
      <c r="J86"/>
      <c r="K86"/>
      <c r="L86"/>
      <c r="M86"/>
      <c r="N86"/>
    </row>
    <row r="87" spans="1:14" s="34" customFormat="1" ht="24.95" customHeight="1">
      <c r="A87" s="13"/>
      <c r="B87" s="13"/>
      <c r="C87" s="13"/>
      <c r="D87" s="13"/>
      <c r="E87" s="13"/>
      <c r="F87" s="13"/>
      <c r="G87" s="13"/>
      <c r="H87" s="13"/>
      <c r="I87" s="13"/>
      <c r="J87"/>
      <c r="K87"/>
      <c r="L87"/>
      <c r="M87"/>
      <c r="N87"/>
    </row>
    <row r="88" spans="1:14" s="34" customFormat="1" ht="24.95" customHeight="1">
      <c r="A88" s="13"/>
      <c r="B88" s="13"/>
      <c r="C88" s="13"/>
      <c r="D88" s="13"/>
      <c r="E88" s="13"/>
      <c r="F88" s="13"/>
      <c r="G88" s="13"/>
      <c r="H88" s="13"/>
      <c r="I88" s="13"/>
      <c r="J88"/>
      <c r="K88"/>
      <c r="L88"/>
      <c r="M88"/>
      <c r="N88"/>
    </row>
    <row r="89" spans="1:14" s="34" customFormat="1" ht="24.95" customHeight="1">
      <c r="A89" s="13"/>
      <c r="B89" s="13"/>
      <c r="C89" s="13"/>
      <c r="D89" s="13"/>
      <c r="E89" s="13"/>
      <c r="F89" s="13"/>
      <c r="G89" s="13"/>
      <c r="H89" s="13"/>
      <c r="I89" s="13"/>
      <c r="J89"/>
      <c r="K89"/>
      <c r="L89"/>
      <c r="M89"/>
      <c r="N89"/>
    </row>
    <row r="90" spans="1:14" s="34" customFormat="1" ht="24.95" customHeight="1">
      <c r="A90" s="13"/>
      <c r="B90" s="13"/>
      <c r="C90" s="13"/>
      <c r="D90" s="13"/>
      <c r="E90" s="13"/>
      <c r="F90" s="13"/>
      <c r="G90" s="13"/>
      <c r="H90" s="13"/>
      <c r="I90" s="13"/>
      <c r="J90"/>
      <c r="K90"/>
      <c r="L90"/>
      <c r="M90"/>
      <c r="N90"/>
    </row>
    <row r="91" spans="1:14" s="34" customFormat="1" ht="24.95" customHeight="1">
      <c r="A91" s="13"/>
      <c r="B91" s="13"/>
      <c r="C91" s="13"/>
      <c r="D91" s="13"/>
      <c r="E91" s="13"/>
      <c r="F91" s="13"/>
      <c r="G91" s="13"/>
      <c r="H91" s="13"/>
      <c r="I91" s="13"/>
      <c r="J91"/>
      <c r="K91"/>
      <c r="L91"/>
      <c r="M91"/>
      <c r="N91"/>
    </row>
    <row r="92" spans="1:14" s="34" customFormat="1" ht="24.95" customHeight="1">
      <c r="A92" s="13"/>
      <c r="B92" s="13"/>
      <c r="C92" s="13"/>
      <c r="D92" s="13"/>
      <c r="E92" s="13"/>
      <c r="F92" s="13"/>
      <c r="G92" s="13"/>
      <c r="H92" s="13"/>
      <c r="I92" s="13"/>
      <c r="J92"/>
      <c r="K92"/>
      <c r="L92"/>
      <c r="M92"/>
      <c r="N92"/>
    </row>
    <row r="93" spans="1:14" s="34" customFormat="1" ht="24.95" customHeight="1">
      <c r="A93" s="13"/>
      <c r="B93" s="13"/>
      <c r="C93" s="13"/>
      <c r="D93" s="13"/>
      <c r="E93" s="13"/>
      <c r="F93" s="13"/>
      <c r="G93" s="13"/>
      <c r="H93" s="13"/>
      <c r="I93" s="13"/>
      <c r="J93"/>
      <c r="K93"/>
      <c r="L93"/>
      <c r="M93"/>
      <c r="N93"/>
    </row>
    <row r="94" spans="1:14" s="34" customFormat="1" ht="24.95" customHeight="1">
      <c r="A94" s="13"/>
      <c r="B94" s="13"/>
      <c r="C94" s="13"/>
      <c r="D94" s="13"/>
      <c r="E94" s="13"/>
      <c r="F94" s="13"/>
      <c r="G94" s="13"/>
      <c r="H94" s="13"/>
      <c r="I94" s="13"/>
      <c r="J94"/>
      <c r="K94"/>
      <c r="L94"/>
      <c r="M94"/>
      <c r="N94"/>
    </row>
  </sheetData>
  <mergeCells count="47">
    <mergeCell ref="H75:I75"/>
    <mergeCell ref="H77:I77"/>
    <mergeCell ref="H78:I78"/>
    <mergeCell ref="H79:I79"/>
    <mergeCell ref="H80:I80"/>
    <mergeCell ref="C75:E75"/>
    <mergeCell ref="C77:E77"/>
    <mergeCell ref="C78:E78"/>
    <mergeCell ref="C79:E79"/>
    <mergeCell ref="C80:E80"/>
    <mergeCell ref="B63:F63"/>
    <mergeCell ref="G63:I63"/>
    <mergeCell ref="C72:E72"/>
    <mergeCell ref="C73:E73"/>
    <mergeCell ref="C74:E74"/>
    <mergeCell ref="H72:I72"/>
    <mergeCell ref="H73:I73"/>
    <mergeCell ref="H74:I74"/>
    <mergeCell ref="B64:I64"/>
    <mergeCell ref="B65:I65"/>
    <mergeCell ref="B66:I66"/>
    <mergeCell ref="B68:I68"/>
    <mergeCell ref="B67:I67"/>
    <mergeCell ref="B58:I58"/>
    <mergeCell ref="B60:I60"/>
    <mergeCell ref="B61:I61"/>
    <mergeCell ref="B47:I47"/>
    <mergeCell ref="B48:I48"/>
    <mergeCell ref="B56:I56"/>
    <mergeCell ref="B55:I55"/>
    <mergeCell ref="B51:I51"/>
    <mergeCell ref="B62:I62"/>
    <mergeCell ref="B1:E2"/>
    <mergeCell ref="B59:I59"/>
    <mergeCell ref="B41:I41"/>
    <mergeCell ref="B42:I42"/>
    <mergeCell ref="B43:I43"/>
    <mergeCell ref="B44:I44"/>
    <mergeCell ref="B45:I45"/>
    <mergeCell ref="B46:I46"/>
    <mergeCell ref="A24:H24"/>
    <mergeCell ref="B49:I49"/>
    <mergeCell ref="B50:I50"/>
    <mergeCell ref="B54:I54"/>
    <mergeCell ref="B52:I52"/>
    <mergeCell ref="B53:I53"/>
    <mergeCell ref="B57:I57"/>
  </mergeCells>
  <pageMargins left="0.7" right="0.7" top="0.75" bottom="0.75" header="0.3" footer="0.3"/>
  <pageSetup scale="37" fitToHeight="0" orientation="portrait" verticalDpi="597" r:id="rId1"/>
  <rowBreaks count="1" manualBreakCount="1">
    <brk id="6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58"/>
  <sheetViews>
    <sheetView zoomScaleNormal="100" workbookViewId="0">
      <selection activeCell="A53" sqref="A53:D58"/>
    </sheetView>
  </sheetViews>
  <sheetFormatPr defaultRowHeight="12.75"/>
  <cols>
    <col min="2" max="2" width="14.140625" customWidth="1"/>
    <col min="3" max="3" width="16.85546875" bestFit="1" customWidth="1"/>
    <col min="4" max="4" width="12.42578125" bestFit="1" customWidth="1"/>
    <col min="5" max="5" width="12.140625" customWidth="1"/>
    <col min="13" max="13" width="8.7109375" customWidth="1"/>
  </cols>
  <sheetData>
    <row r="1" spans="3:12" ht="18.75" thickBot="1">
      <c r="C1" s="53" t="s">
        <v>118</v>
      </c>
      <c r="D1" s="54"/>
    </row>
    <row r="2" spans="3:12">
      <c r="C2" s="181" t="s">
        <v>119</v>
      </c>
      <c r="D2" s="182"/>
      <c r="E2" s="182"/>
      <c r="F2" s="193"/>
      <c r="G2" s="181" t="s">
        <v>120</v>
      </c>
      <c r="H2" s="182"/>
      <c r="I2" s="182"/>
      <c r="J2" s="182"/>
      <c r="K2" s="183"/>
      <c r="L2" s="184"/>
    </row>
    <row r="3" spans="3:12">
      <c r="C3" s="185"/>
      <c r="D3" s="186"/>
      <c r="E3" s="186"/>
      <c r="F3" s="194"/>
      <c r="G3" s="185"/>
      <c r="H3" s="186"/>
      <c r="I3" s="186"/>
      <c r="J3" s="186"/>
      <c r="K3" s="187"/>
      <c r="L3" s="188"/>
    </row>
    <row r="4" spans="3:12">
      <c r="C4" s="185"/>
      <c r="D4" s="186"/>
      <c r="E4" s="186"/>
      <c r="F4" s="194"/>
      <c r="G4" s="185"/>
      <c r="H4" s="186"/>
      <c r="I4" s="186"/>
      <c r="J4" s="186"/>
      <c r="K4" s="187"/>
      <c r="L4" s="188"/>
    </row>
    <row r="5" spans="3:12" ht="13.5" thickBot="1">
      <c r="C5" s="189"/>
      <c r="D5" s="190"/>
      <c r="E5" s="190"/>
      <c r="F5" s="195"/>
      <c r="G5" s="189"/>
      <c r="H5" s="190"/>
      <c r="I5" s="190"/>
      <c r="J5" s="190"/>
      <c r="K5" s="191"/>
      <c r="L5" s="192"/>
    </row>
    <row r="6" spans="3:12">
      <c r="C6" s="181" t="s">
        <v>121</v>
      </c>
      <c r="D6" s="182"/>
      <c r="E6" s="182"/>
      <c r="F6" s="193"/>
      <c r="G6" s="181" t="s">
        <v>122</v>
      </c>
      <c r="H6" s="182"/>
      <c r="I6" s="182"/>
      <c r="J6" s="182"/>
      <c r="K6" s="183"/>
      <c r="L6" s="184"/>
    </row>
    <row r="7" spans="3:12">
      <c r="C7" s="185"/>
      <c r="D7" s="186"/>
      <c r="E7" s="186"/>
      <c r="F7" s="194"/>
      <c r="G7" s="185"/>
      <c r="H7" s="186"/>
      <c r="I7" s="186"/>
      <c r="J7" s="186"/>
      <c r="K7" s="187"/>
      <c r="L7" s="188"/>
    </row>
    <row r="8" spans="3:12">
      <c r="C8" s="185"/>
      <c r="D8" s="186"/>
      <c r="E8" s="186"/>
      <c r="F8" s="194"/>
      <c r="G8" s="185"/>
      <c r="H8" s="186"/>
      <c r="I8" s="186"/>
      <c r="J8" s="186"/>
      <c r="K8" s="187"/>
      <c r="L8" s="188"/>
    </row>
    <row r="9" spans="3:12" ht="13.5" thickBot="1">
      <c r="C9" s="189"/>
      <c r="D9" s="190"/>
      <c r="E9" s="190"/>
      <c r="F9" s="195"/>
      <c r="G9" s="189"/>
      <c r="H9" s="190"/>
      <c r="I9" s="190"/>
      <c r="J9" s="190"/>
      <c r="K9" s="191"/>
      <c r="L9" s="192"/>
    </row>
    <row r="10" spans="3:12" ht="13.5" thickBot="1"/>
    <row r="11" spans="3:12" ht="18.75" thickBot="1">
      <c r="C11" s="53" t="s">
        <v>123</v>
      </c>
      <c r="D11" s="54"/>
    </row>
    <row r="12" spans="3:12">
      <c r="C12" s="181" t="s">
        <v>119</v>
      </c>
      <c r="D12" s="182"/>
      <c r="E12" s="182"/>
      <c r="F12" s="193"/>
      <c r="G12" s="181" t="s">
        <v>120</v>
      </c>
      <c r="H12" s="182"/>
      <c r="I12" s="182"/>
      <c r="J12" s="182"/>
      <c r="K12" s="183"/>
      <c r="L12" s="184"/>
    </row>
    <row r="13" spans="3:12">
      <c r="C13" s="185"/>
      <c r="D13" s="186"/>
      <c r="E13" s="186"/>
      <c r="F13" s="194"/>
      <c r="G13" s="185"/>
      <c r="H13" s="186"/>
      <c r="I13" s="186"/>
      <c r="J13" s="186"/>
      <c r="K13" s="187"/>
      <c r="L13" s="188"/>
    </row>
    <row r="14" spans="3:12">
      <c r="C14" s="185"/>
      <c r="D14" s="186"/>
      <c r="E14" s="186"/>
      <c r="F14" s="194"/>
      <c r="G14" s="185"/>
      <c r="H14" s="186"/>
      <c r="I14" s="186"/>
      <c r="J14" s="186"/>
      <c r="K14" s="187"/>
      <c r="L14" s="188"/>
    </row>
    <row r="15" spans="3:12" ht="13.5" thickBot="1">
      <c r="C15" s="189"/>
      <c r="D15" s="190"/>
      <c r="E15" s="190"/>
      <c r="F15" s="195"/>
      <c r="G15" s="189"/>
      <c r="H15" s="190"/>
      <c r="I15" s="190"/>
      <c r="J15" s="190"/>
      <c r="K15" s="191"/>
      <c r="L15" s="192"/>
    </row>
    <row r="16" spans="3:12">
      <c r="C16" s="181" t="s">
        <v>121</v>
      </c>
      <c r="D16" s="182"/>
      <c r="E16" s="182"/>
      <c r="F16" s="193"/>
      <c r="G16" s="181" t="s">
        <v>122</v>
      </c>
      <c r="H16" s="182"/>
      <c r="I16" s="182"/>
      <c r="J16" s="182"/>
      <c r="K16" s="183"/>
      <c r="L16" s="184"/>
    </row>
    <row r="17" spans="3:12">
      <c r="C17" s="185"/>
      <c r="D17" s="186"/>
      <c r="E17" s="186"/>
      <c r="F17" s="194"/>
      <c r="G17" s="185"/>
      <c r="H17" s="186"/>
      <c r="I17" s="186"/>
      <c r="J17" s="186"/>
      <c r="K17" s="187"/>
      <c r="L17" s="188"/>
    </row>
    <row r="18" spans="3:12">
      <c r="C18" s="185"/>
      <c r="D18" s="186"/>
      <c r="E18" s="186"/>
      <c r="F18" s="194"/>
      <c r="G18" s="185"/>
      <c r="H18" s="186"/>
      <c r="I18" s="186"/>
      <c r="J18" s="186"/>
      <c r="K18" s="187"/>
      <c r="L18" s="188"/>
    </row>
    <row r="19" spans="3:12" ht="13.5" thickBot="1">
      <c r="C19" s="189"/>
      <c r="D19" s="190"/>
      <c r="E19" s="190"/>
      <c r="F19" s="195"/>
      <c r="G19" s="189"/>
      <c r="H19" s="190"/>
      <c r="I19" s="190"/>
      <c r="J19" s="190"/>
      <c r="K19" s="191"/>
      <c r="L19" s="192"/>
    </row>
    <row r="20" spans="3:12" ht="13.5" thickBot="1"/>
    <row r="21" spans="3:12" ht="18.75" thickBot="1">
      <c r="C21" s="53" t="s">
        <v>124</v>
      </c>
      <c r="D21" s="54"/>
    </row>
    <row r="22" spans="3:12">
      <c r="C22" s="181" t="s">
        <v>119</v>
      </c>
      <c r="D22" s="182"/>
      <c r="E22" s="182"/>
      <c r="F22" s="193"/>
      <c r="G22" s="181" t="s">
        <v>120</v>
      </c>
      <c r="H22" s="182"/>
      <c r="I22" s="182"/>
      <c r="J22" s="182"/>
      <c r="K22" s="183"/>
      <c r="L22" s="184"/>
    </row>
    <row r="23" spans="3:12">
      <c r="C23" s="185"/>
      <c r="D23" s="186"/>
      <c r="E23" s="186"/>
      <c r="F23" s="194"/>
      <c r="G23" s="185"/>
      <c r="H23" s="186"/>
      <c r="I23" s="186"/>
      <c r="J23" s="186"/>
      <c r="K23" s="187"/>
      <c r="L23" s="188"/>
    </row>
    <row r="24" spans="3:12">
      <c r="C24" s="185"/>
      <c r="D24" s="186"/>
      <c r="E24" s="186"/>
      <c r="F24" s="194"/>
      <c r="G24" s="185"/>
      <c r="H24" s="186"/>
      <c r="I24" s="186"/>
      <c r="J24" s="186"/>
      <c r="K24" s="187"/>
      <c r="L24" s="188"/>
    </row>
    <row r="25" spans="3:12" ht="13.5" thickBot="1">
      <c r="C25" s="189"/>
      <c r="D25" s="190"/>
      <c r="E25" s="190"/>
      <c r="F25" s="195"/>
      <c r="G25" s="189"/>
      <c r="H25" s="190"/>
      <c r="I25" s="190"/>
      <c r="J25" s="190"/>
      <c r="K25" s="191"/>
      <c r="L25" s="192"/>
    </row>
    <row r="26" spans="3:12">
      <c r="C26" s="181" t="s">
        <v>121</v>
      </c>
      <c r="D26" s="182"/>
      <c r="E26" s="182"/>
      <c r="F26" s="193"/>
      <c r="G26" s="181" t="s">
        <v>122</v>
      </c>
      <c r="H26" s="182"/>
      <c r="I26" s="182"/>
      <c r="J26" s="182"/>
      <c r="K26" s="183"/>
      <c r="L26" s="184"/>
    </row>
    <row r="27" spans="3:12">
      <c r="C27" s="185"/>
      <c r="D27" s="186"/>
      <c r="E27" s="186"/>
      <c r="F27" s="194"/>
      <c r="G27" s="185"/>
      <c r="H27" s="186"/>
      <c r="I27" s="186"/>
      <c r="J27" s="186"/>
      <c r="K27" s="187"/>
      <c r="L27" s="188"/>
    </row>
    <row r="28" spans="3:12">
      <c r="C28" s="185"/>
      <c r="D28" s="186"/>
      <c r="E28" s="186"/>
      <c r="F28" s="194"/>
      <c r="G28" s="185"/>
      <c r="H28" s="186"/>
      <c r="I28" s="186"/>
      <c r="J28" s="186"/>
      <c r="K28" s="187"/>
      <c r="L28" s="188"/>
    </row>
    <row r="29" spans="3:12" ht="13.5" thickBot="1">
      <c r="C29" s="189"/>
      <c r="D29" s="190"/>
      <c r="E29" s="190"/>
      <c r="F29" s="195"/>
      <c r="G29" s="189"/>
      <c r="H29" s="190"/>
      <c r="I29" s="190"/>
      <c r="J29" s="190"/>
      <c r="K29" s="191"/>
      <c r="L29" s="192"/>
    </row>
    <row r="30" spans="3:12" ht="13.5" thickBot="1"/>
    <row r="31" spans="3:12" ht="18.75" thickBot="1">
      <c r="C31" s="53" t="s">
        <v>125</v>
      </c>
      <c r="D31" s="54"/>
    </row>
    <row r="32" spans="3:12">
      <c r="C32" s="181" t="s">
        <v>119</v>
      </c>
      <c r="D32" s="182"/>
      <c r="E32" s="182"/>
      <c r="F32" s="193"/>
      <c r="G32" s="181" t="s">
        <v>120</v>
      </c>
      <c r="H32" s="182"/>
      <c r="I32" s="182"/>
      <c r="J32" s="182"/>
      <c r="K32" s="183"/>
      <c r="L32" s="184"/>
    </row>
    <row r="33" spans="1:13">
      <c r="C33" s="185"/>
      <c r="D33" s="186"/>
      <c r="E33" s="186"/>
      <c r="F33" s="194"/>
      <c r="G33" s="185"/>
      <c r="H33" s="186"/>
      <c r="I33" s="186"/>
      <c r="J33" s="186"/>
      <c r="K33" s="187"/>
      <c r="L33" s="188"/>
    </row>
    <row r="34" spans="1:13">
      <c r="C34" s="185"/>
      <c r="D34" s="186"/>
      <c r="E34" s="186"/>
      <c r="F34" s="194"/>
      <c r="G34" s="185"/>
      <c r="H34" s="186"/>
      <c r="I34" s="186"/>
      <c r="J34" s="186"/>
      <c r="K34" s="187"/>
      <c r="L34" s="188"/>
    </row>
    <row r="35" spans="1:13" ht="13.5" thickBot="1">
      <c r="C35" s="189"/>
      <c r="D35" s="190"/>
      <c r="E35" s="190"/>
      <c r="F35" s="195"/>
      <c r="G35" s="189"/>
      <c r="H35" s="190"/>
      <c r="I35" s="190"/>
      <c r="J35" s="190"/>
      <c r="K35" s="191"/>
      <c r="L35" s="192"/>
    </row>
    <row r="36" spans="1:13">
      <c r="C36" s="181" t="s">
        <v>121</v>
      </c>
      <c r="D36" s="182"/>
      <c r="E36" s="182"/>
      <c r="F36" s="193"/>
      <c r="G36" s="181" t="s">
        <v>122</v>
      </c>
      <c r="H36" s="182"/>
      <c r="I36" s="182"/>
      <c r="J36" s="182"/>
      <c r="K36" s="183"/>
      <c r="L36" s="184"/>
    </row>
    <row r="37" spans="1:13">
      <c r="C37" s="185"/>
      <c r="D37" s="186"/>
      <c r="E37" s="186"/>
      <c r="F37" s="194"/>
      <c r="G37" s="185"/>
      <c r="H37" s="186"/>
      <c r="I37" s="186"/>
      <c r="J37" s="186"/>
      <c r="K37" s="187"/>
      <c r="L37" s="188"/>
    </row>
    <row r="38" spans="1:13">
      <c r="C38" s="185"/>
      <c r="D38" s="186"/>
      <c r="E38" s="186"/>
      <c r="F38" s="194"/>
      <c r="G38" s="185"/>
      <c r="H38" s="186"/>
      <c r="I38" s="186"/>
      <c r="J38" s="186"/>
      <c r="K38" s="187"/>
      <c r="L38" s="188"/>
    </row>
    <row r="39" spans="1:13" ht="13.5" thickBot="1">
      <c r="C39" s="189"/>
      <c r="D39" s="190"/>
      <c r="E39" s="190"/>
      <c r="F39" s="195"/>
      <c r="G39" s="189"/>
      <c r="H39" s="190"/>
      <c r="I39" s="190"/>
      <c r="J39" s="190"/>
      <c r="K39" s="191"/>
      <c r="L39" s="192"/>
    </row>
    <row r="42" spans="1:13" ht="13.5" thickBot="1">
      <c r="B42" s="58" t="s">
        <v>126</v>
      </c>
    </row>
    <row r="43" spans="1:13" ht="15.75" thickBot="1">
      <c r="A43" s="55"/>
      <c r="B43" s="56">
        <v>1</v>
      </c>
      <c r="C43" s="56">
        <v>2</v>
      </c>
      <c r="D43" s="56">
        <v>3</v>
      </c>
      <c r="E43" s="56">
        <v>4</v>
      </c>
      <c r="F43" s="56">
        <v>5</v>
      </c>
      <c r="G43" s="56">
        <v>6</v>
      </c>
      <c r="H43" s="56">
        <v>7</v>
      </c>
      <c r="I43" s="56">
        <v>8</v>
      </c>
      <c r="J43" s="56">
        <v>9</v>
      </c>
      <c r="K43" s="56">
        <v>10</v>
      </c>
      <c r="L43" s="67">
        <v>11</v>
      </c>
      <c r="M43" s="68">
        <v>12</v>
      </c>
    </row>
    <row r="44" spans="1:13" ht="31.5" customHeight="1" thickBot="1">
      <c r="A44" s="57" t="s">
        <v>127</v>
      </c>
      <c r="B44" s="63" t="s">
        <v>15</v>
      </c>
      <c r="C44" s="63" t="s">
        <v>15</v>
      </c>
      <c r="D44" s="63" t="s">
        <v>15</v>
      </c>
      <c r="E44" s="64" t="s">
        <v>35</v>
      </c>
      <c r="F44" s="59"/>
      <c r="G44" s="59"/>
      <c r="H44" s="59"/>
      <c r="I44" s="59"/>
      <c r="J44" s="59"/>
      <c r="K44" s="59"/>
      <c r="L44" s="59"/>
      <c r="M44" s="65" t="s">
        <v>40</v>
      </c>
    </row>
    <row r="45" spans="1:13" ht="30.75" customHeight="1" thickBot="1">
      <c r="A45" s="57" t="s">
        <v>128</v>
      </c>
      <c r="B45" s="63" t="s">
        <v>19</v>
      </c>
      <c r="C45" s="63" t="s">
        <v>19</v>
      </c>
      <c r="D45" s="63" t="s">
        <v>19</v>
      </c>
      <c r="E45" s="64" t="s">
        <v>35</v>
      </c>
      <c r="F45" s="59"/>
      <c r="G45" s="59"/>
      <c r="H45" s="59"/>
      <c r="I45" s="59"/>
      <c r="J45" s="59"/>
      <c r="K45" s="59"/>
      <c r="L45" s="59"/>
      <c r="M45" s="66" t="s">
        <v>42</v>
      </c>
    </row>
    <row r="46" spans="1:13" ht="30.75" thickBot="1">
      <c r="A46" s="57" t="s">
        <v>129</v>
      </c>
      <c r="B46" s="63" t="s">
        <v>21</v>
      </c>
      <c r="C46" s="63" t="s">
        <v>21</v>
      </c>
      <c r="D46" s="63" t="s">
        <v>21</v>
      </c>
      <c r="E46" s="64" t="s">
        <v>35</v>
      </c>
      <c r="F46" s="59"/>
      <c r="G46" s="59"/>
      <c r="H46" s="59"/>
      <c r="I46" s="59"/>
      <c r="J46" s="59"/>
      <c r="K46" s="59"/>
      <c r="L46" s="59"/>
      <c r="M46" s="66" t="s">
        <v>44</v>
      </c>
    </row>
    <row r="47" spans="1:13" ht="33.75" customHeight="1" thickBot="1">
      <c r="A47" s="57" t="s">
        <v>130</v>
      </c>
      <c r="B47" s="63" t="s">
        <v>24</v>
      </c>
      <c r="C47" s="63" t="s">
        <v>24</v>
      </c>
      <c r="D47" s="63" t="s">
        <v>24</v>
      </c>
      <c r="E47" s="64" t="s">
        <v>35</v>
      </c>
      <c r="F47" s="59"/>
      <c r="G47" s="59"/>
      <c r="H47" s="59"/>
      <c r="I47" s="59"/>
      <c r="J47" s="59"/>
      <c r="K47" s="59"/>
      <c r="L47" s="59"/>
      <c r="M47" s="69" t="s">
        <v>46</v>
      </c>
    </row>
    <row r="48" spans="1:13" ht="33.75" customHeight="1" thickBot="1">
      <c r="A48" s="57" t="s">
        <v>131</v>
      </c>
      <c r="B48" s="63" t="s">
        <v>26</v>
      </c>
      <c r="C48" s="63" t="s">
        <v>26</v>
      </c>
      <c r="D48" s="63" t="s">
        <v>26</v>
      </c>
      <c r="E48" s="64" t="s">
        <v>35</v>
      </c>
      <c r="F48" s="59"/>
      <c r="G48" s="59"/>
      <c r="H48" s="59"/>
      <c r="I48" s="59"/>
      <c r="J48" s="59"/>
      <c r="K48" s="59"/>
      <c r="L48" s="60"/>
      <c r="M48" s="70"/>
    </row>
    <row r="49" spans="1:13" ht="34.5" customHeight="1" thickBot="1">
      <c r="A49" s="57" t="s">
        <v>132</v>
      </c>
      <c r="B49" s="63" t="s">
        <v>133</v>
      </c>
      <c r="C49" s="63" t="s">
        <v>133</v>
      </c>
      <c r="D49" s="63" t="s">
        <v>133</v>
      </c>
      <c r="E49" s="64" t="s">
        <v>35</v>
      </c>
      <c r="F49" s="59"/>
      <c r="G49" s="59"/>
      <c r="H49" s="59"/>
      <c r="I49" s="59"/>
      <c r="J49" s="59"/>
      <c r="K49" s="59"/>
      <c r="L49" s="60"/>
      <c r="M49" s="71"/>
    </row>
    <row r="50" spans="1:13" ht="36.75" customHeight="1" thickBot="1">
      <c r="A50" s="57" t="s">
        <v>134</v>
      </c>
      <c r="B50" s="63" t="s">
        <v>135</v>
      </c>
      <c r="C50" s="63" t="s">
        <v>135</v>
      </c>
      <c r="D50" s="63" t="s">
        <v>135</v>
      </c>
      <c r="E50" s="64" t="s">
        <v>35</v>
      </c>
      <c r="F50" s="59"/>
      <c r="G50" s="59"/>
      <c r="H50" s="59"/>
      <c r="I50" s="59"/>
      <c r="J50" s="59"/>
      <c r="K50" s="59"/>
      <c r="L50" s="60"/>
      <c r="M50" s="71"/>
    </row>
    <row r="51" spans="1:13" ht="27" customHeight="1" thickBot="1">
      <c r="A51" s="57" t="s">
        <v>136</v>
      </c>
      <c r="B51" s="63" t="s">
        <v>137</v>
      </c>
      <c r="C51" s="63" t="s">
        <v>137</v>
      </c>
      <c r="D51" s="63" t="s">
        <v>137</v>
      </c>
      <c r="E51" s="64" t="s">
        <v>35</v>
      </c>
      <c r="F51" s="61"/>
      <c r="G51" s="61"/>
      <c r="H51" s="61"/>
      <c r="I51" s="61"/>
      <c r="J51" s="61"/>
      <c r="K51" s="61"/>
      <c r="L51" s="62"/>
      <c r="M51" s="72"/>
    </row>
    <row r="52" spans="1:13" ht="13.5" thickBot="1"/>
    <row r="53" spans="1:13">
      <c r="A53" s="127" t="s">
        <v>138</v>
      </c>
      <c r="B53" s="128"/>
      <c r="C53" s="128"/>
      <c r="D53" s="129"/>
      <c r="E53" s="8"/>
    </row>
    <row r="54" spans="1:13">
      <c r="A54" s="130" t="s">
        <v>139</v>
      </c>
      <c r="B54" s="8"/>
      <c r="C54" s="8"/>
      <c r="D54" s="131"/>
      <c r="E54" s="8"/>
    </row>
    <row r="55" spans="1:13">
      <c r="A55" s="130" t="s">
        <v>140</v>
      </c>
      <c r="B55" s="8"/>
      <c r="C55" s="8"/>
      <c r="D55" s="131"/>
      <c r="E55" s="8"/>
    </row>
    <row r="56" spans="1:13">
      <c r="A56" s="130" t="s">
        <v>141</v>
      </c>
      <c r="B56" s="8"/>
      <c r="C56" s="8"/>
      <c r="D56" s="131"/>
      <c r="E56" s="8"/>
    </row>
    <row r="57" spans="1:13">
      <c r="A57" s="130" t="s">
        <v>142</v>
      </c>
      <c r="B57" s="8"/>
      <c r="C57" s="8"/>
      <c r="D57" s="131"/>
      <c r="E57" s="8"/>
    </row>
    <row r="58" spans="1:13" ht="13.5" thickBot="1">
      <c r="A58" s="132" t="s">
        <v>143</v>
      </c>
      <c r="B58" s="133"/>
      <c r="C58" s="133"/>
      <c r="D58" s="134"/>
      <c r="E58" s="8"/>
    </row>
  </sheetData>
  <mergeCells count="16">
    <mergeCell ref="G32:L35"/>
    <mergeCell ref="G36:L39"/>
    <mergeCell ref="C32:F35"/>
    <mergeCell ref="C36:F39"/>
    <mergeCell ref="G2:L5"/>
    <mergeCell ref="G6:L9"/>
    <mergeCell ref="G12:L15"/>
    <mergeCell ref="G16:L19"/>
    <mergeCell ref="G22:L25"/>
    <mergeCell ref="G26:L29"/>
    <mergeCell ref="C16:F19"/>
    <mergeCell ref="C22:F25"/>
    <mergeCell ref="C26:F29"/>
    <mergeCell ref="C2:F5"/>
    <mergeCell ref="C6:F9"/>
    <mergeCell ref="C12:F15"/>
  </mergeCells>
  <pageMargins left="0.7" right="0.7" top="0.75" bottom="0.75" header="0.3" footer="0.3"/>
  <pageSetup scale="90" fitToHeight="0" orientation="landscape" verticalDpi="597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P_x0020__x0023_ xmlns="f9d7e438-b00a-44e8-937f-0103235de257" xsi:nil="true"/>
    <SOP_x0020_Number xmlns="f9d7e438-b00a-44e8-937f-0103235de257" xsi:nil="true"/>
    <_dlc_DocId xmlns="70c2b688-b411-41a4-b2b0-c43b12e0f7d1">UTH6MJVJKNX5-438198405-68</_dlc_DocId>
    <_dlc_DocIdUrl xmlns="70c2b688-b411-41a4-b2b0-c43b12e0f7d1">
      <Url>https://alleninstitute.sharepoint.com/BrainScience/ResearchOps/protocols.io/_layouts/15/DocIdRedir.aspx?ID=UTH6MJVJKNX5-438198405-68</Url>
      <Description>UTH6MJVJKNX5-438198405-68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2342F831B5E4ABE14812D9AF286DE" ma:contentTypeVersion="27" ma:contentTypeDescription="Create a new document." ma:contentTypeScope="" ma:versionID="aea624e75b7a0a47aadf06be1e0962fd">
  <xsd:schema xmlns:xsd="http://www.w3.org/2001/XMLSchema" xmlns:xs="http://www.w3.org/2001/XMLSchema" xmlns:p="http://schemas.microsoft.com/office/2006/metadata/properties" xmlns:ns2="70c2b688-b411-41a4-b2b0-c43b12e0f7d1" xmlns:ns3="f9d7e438-b00a-44e8-937f-0103235de257" targetNamespace="http://schemas.microsoft.com/office/2006/metadata/properties" ma:root="true" ma:fieldsID="b5b64eb95718369f98bdc130cf80a76a" ns2:_="" ns3:_="">
    <xsd:import namespace="70c2b688-b411-41a4-b2b0-c43b12e0f7d1"/>
    <xsd:import namespace="f9d7e438-b00a-44e8-937f-0103235de25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SOP_x0020_Number" minOccurs="0"/>
                <xsd:element ref="ns3:SOP_x0020_Number_x003a_SOP_x0020_Title" minOccurs="0"/>
                <xsd:element ref="ns2:SharedWithUsers" minOccurs="0"/>
                <xsd:element ref="ns2:SharedWithDetails" minOccurs="0"/>
                <xsd:element ref="ns3:SOP_x0020__x0023_" minOccurs="0"/>
                <xsd:element ref="ns3:SOP_x0020__x0023__x003a_SOP_x002f_Publication_x0020_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b688-b411-41a4-b2b0-c43b12e0f7d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7e438-b00a-44e8-937f-0103235de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OP_x0020_Number" ma:index="15" nillable="true" ma:displayName="SOP Number" ma:list="{6b8cf8f3-352a-4b65-a6ab-9f1c76075e2b}" ma:internalName="SOP_x0020_Number" ma:showField="SOP_x0023_">
      <xsd:simpleType>
        <xsd:restriction base="dms:Lookup"/>
      </xsd:simpleType>
    </xsd:element>
    <xsd:element name="SOP_x0020_Number_x003a_SOP_x0020_Title" ma:index="16" nillable="true" ma:displayName="SOP Title" ma:list="{6b8cf8f3-352a-4b65-a6ab-9f1c76075e2b}" ma:internalName="SOP_x0020_Number_x003a_SOP_x0020_Title" ma:readOnly="true" ma:showField="SOPTitle" ma:web="23a53e63-b6ba-4f10-bcf3-718fe447bd75">
      <xsd:simpleType>
        <xsd:restriction base="dms:Lookup"/>
      </xsd:simpleType>
    </xsd:element>
    <xsd:element name="SOP_x0020__x0023_" ma:index="19" nillable="true" ma:displayName="SOP #" ma:description="What is the SOP Number" ma:list="{de56cc39-c5f9-42be-a94f-9ba8b11c2593}" ma:internalName="SOP_x0020__x0023_" ma:showField="SOP_x0020__x0023_">
      <xsd:simpleType>
        <xsd:restriction base="dms:Lookup"/>
      </xsd:simpleType>
    </xsd:element>
    <xsd:element name="SOP_x0020__x0023__x003a_SOP_x002f_Publication_x0020_Title" ma:index="20" nillable="true" ma:displayName="Title (SOP)" ma:list="{de56cc39-c5f9-42be-a94f-9ba8b11c2593}" ma:internalName="SOP_x0020__x0023__x003a_SOP_x002f_Publication_x0020_Title" ma:readOnly="true" ma:showField="SOP_x0020_Title" ma:web="23a53e63-b6ba-4f10-bcf3-718fe447bd75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057F7-9364-4495-B059-032F92243B11}"/>
</file>

<file path=customXml/itemProps2.xml><?xml version="1.0" encoding="utf-8"?>
<ds:datastoreItem xmlns:ds="http://schemas.openxmlformats.org/officeDocument/2006/customXml" ds:itemID="{D495D0E4-46F1-4F03-8DEF-C03FEC6944FA}"/>
</file>

<file path=customXml/itemProps3.xml><?xml version="1.0" encoding="utf-8"?>
<ds:datastoreItem xmlns:ds="http://schemas.openxmlformats.org/officeDocument/2006/customXml" ds:itemID="{417C946C-4328-44ED-AA30-A6F00FC68B9C}"/>
</file>

<file path=customXml/itemProps4.xml><?xml version="1.0" encoding="utf-8"?>
<ds:datastoreItem xmlns:ds="http://schemas.openxmlformats.org/officeDocument/2006/customXml" ds:itemID="{226601A7-8B06-45D3-8E3C-C249B3DC9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Allen Institute for Brain Science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Smith</dc:creator>
  <cp:keywords/>
  <dc:description/>
  <cp:lastModifiedBy>Dillan Brown</cp:lastModifiedBy>
  <cp:revision/>
  <dcterms:created xsi:type="dcterms:W3CDTF">2015-08-11T18:04:49Z</dcterms:created>
  <dcterms:modified xsi:type="dcterms:W3CDTF">2020-04-03T16:52:57Z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2567bb46-2769-4938-95d5-6ba69ac20cc5</vt:lpwstr>
  </property>
  <property fmtid="{D5CDD505-2E9C-101B-9397-08002B2CF9AE}" pid="3" name="Workbook id">
    <vt:lpwstr>b2b06bd3-cf9b-49d4-9711-ea0b041e7afd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ContentTypeId">
    <vt:lpwstr>0x01010045B2342F831B5E4ABE14812D9AF286DE</vt:lpwstr>
  </property>
  <property fmtid="{D5CDD505-2E9C-101B-9397-08002B2CF9AE}" pid="7" name="_dlc_DocIdItemGuid">
    <vt:lpwstr>f32aece1-a600-4600-8806-22cadf5973be</vt:lpwstr>
  </property>
</Properties>
</file>