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seqshare/Protocols_2022/Protocols_io/"/>
    </mc:Choice>
  </mc:AlternateContent>
  <xr:revisionPtr revIDLastSave="0" documentId="13_ncr:1_{0A9967F4-3B01-354F-88BD-DDE356EC0225}" xr6:coauthVersionLast="47" xr6:coauthVersionMax="47" xr10:uidLastSave="{00000000-0000-0000-0000-000000000000}"/>
  <bookViews>
    <workbookView xWindow="19040" yWindow="460" windowWidth="30260" windowHeight="26200" xr2:uid="{8EA94776-65D8-7443-A42E-8BEB197D1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8" i="1"/>
  <c r="H18" i="1" s="1"/>
  <c r="G14" i="1"/>
  <c r="H14" i="1" s="1"/>
  <c r="G13" i="1"/>
  <c r="I20" i="1"/>
  <c r="F20" i="1"/>
  <c r="G20" i="1" s="1"/>
  <c r="H20" i="1" s="1"/>
  <c r="I19" i="1"/>
  <c r="F19" i="1"/>
  <c r="G19" i="1" s="1"/>
  <c r="H19" i="1" s="1"/>
  <c r="I18" i="1"/>
  <c r="J18" i="1" s="1"/>
  <c r="F18" i="1"/>
  <c r="I17" i="1"/>
  <c r="F17" i="1"/>
  <c r="G17" i="1" s="1"/>
  <c r="H17" i="1" s="1"/>
  <c r="I16" i="1"/>
  <c r="F16" i="1"/>
  <c r="G16" i="1" s="1"/>
  <c r="H16" i="1" s="1"/>
  <c r="I15" i="1"/>
  <c r="F15" i="1"/>
  <c r="G15" i="1" s="1"/>
  <c r="H15" i="1" s="1"/>
  <c r="I14" i="1"/>
  <c r="J14" i="1" s="1"/>
  <c r="F14" i="1"/>
  <c r="I13" i="1"/>
  <c r="J17" i="1" l="1"/>
  <c r="J16" i="1"/>
  <c r="J20" i="1"/>
  <c r="J15" i="1"/>
  <c r="J19" i="1"/>
  <c r="J13" i="1"/>
  <c r="J21" i="1" s="1"/>
  <c r="I21" i="1"/>
  <c r="H13" i="1"/>
  <c r="H21" i="1" s="1"/>
  <c r="G21" i="1"/>
</calcChain>
</file>

<file path=xl/sharedStrings.xml><?xml version="1.0" encoding="utf-8"?>
<sst xmlns="http://schemas.openxmlformats.org/spreadsheetml/2006/main" count="31" uniqueCount="31">
  <si>
    <t>Insert extra rows to the table as needed</t>
  </si>
  <si>
    <t>Column:</t>
  </si>
  <si>
    <t>A</t>
  </si>
  <si>
    <t>B</t>
  </si>
  <si>
    <t>C</t>
  </si>
  <si>
    <t>D</t>
  </si>
  <si>
    <t>E</t>
  </si>
  <si>
    <t>Sample name</t>
  </si>
  <si>
    <t>Tube number/Position</t>
  </si>
  <si>
    <t>Concentration (ng/μl)</t>
  </si>
  <si>
    <t>Amount added (ng)</t>
  </si>
  <si>
    <t>Buffer (1/4 of A volume, μl)</t>
  </si>
  <si>
    <t>Ampure 2V (vol, μl)</t>
  </si>
  <si>
    <t>A1</t>
  </si>
  <si>
    <t>B1</t>
  </si>
  <si>
    <t>C1</t>
  </si>
  <si>
    <t>D1</t>
  </si>
  <si>
    <t>E1</t>
  </si>
  <si>
    <t>F1</t>
  </si>
  <si>
    <t>G1</t>
  </si>
  <si>
    <t>H1</t>
  </si>
  <si>
    <t>Total</t>
  </si>
  <si>
    <t>Complete the tables below to calculate the reagent volumes:</t>
  </si>
  <si>
    <t>Add the DNA concentration if known and the volume added (yellow columns)</t>
  </si>
  <si>
    <t>Volume Added (μl)</t>
  </si>
  <si>
    <t>Note: prepare up to 1000 ng DNA in 40-200 μl (make up volume with 10 mM Tris pH8 if needed)</t>
  </si>
  <si>
    <t>Protein (μl)</t>
  </si>
  <si>
    <t>Magnetic beads (μl)</t>
  </si>
  <si>
    <r>
      <t xml:space="preserve">The table should then auto-calculate the reagent volumes, the columes are labeled </t>
    </r>
    <r>
      <rPr>
        <b/>
        <sz val="12"/>
        <color rgb="FF0070C0"/>
        <rFont val="Calibri (Body)"/>
      </rPr>
      <t>A-E</t>
    </r>
    <r>
      <rPr>
        <sz val="12"/>
        <rFont val="Calibri"/>
        <family val="2"/>
        <scheme val="minor"/>
      </rPr>
      <t xml:space="preserve"> to help identify when they are used in the protocol</t>
    </r>
  </si>
  <si>
    <t>Note: For low concentrations of DNA (&lt;30 ng/μl) the amount of magnetic beads will set to the minimum volume of 5 μl</t>
  </si>
  <si>
    <t>Microbiome reagent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</si>
</sst>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70C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7" xfId="0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</cellXfs>
  <cellStyles count="2">
    <cellStyle name="Normal" xfId="0" builtinId="0"/>
    <cellStyle name="Normal 4 3 2" xfId="1" xr:uid="{8239E9A3-C93E-3D45-9DAC-0C1873138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0</xdr:row>
      <xdr:rowOff>50800</xdr:rowOff>
    </xdr:from>
    <xdr:to>
      <xdr:col>3</xdr:col>
      <xdr:colOff>294640</xdr:colOff>
      <xdr:row>0</xdr:row>
      <xdr:rowOff>558800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227258-973F-4DC2-F1C9-E64C31F39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" y="50800"/>
          <a:ext cx="46736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0760-3A60-534B-81A3-71259F03F496}">
  <sheetPr>
    <pageSetUpPr fitToPage="1"/>
  </sheetPr>
  <dimension ref="A1:J21"/>
  <sheetViews>
    <sheetView showGridLines="0" tabSelected="1" zoomScaleNormal="100" zoomScaleSheetLayoutView="125" workbookViewId="0">
      <selection activeCell="B27" sqref="B27"/>
    </sheetView>
  </sheetViews>
  <sheetFormatPr baseColWidth="10" defaultRowHeight="16" x14ac:dyDescent="0.2"/>
  <cols>
    <col min="1" max="1" width="10.83203125" customWidth="1"/>
    <col min="2" max="2" width="33.6640625" customWidth="1"/>
    <col min="3" max="3" width="14.83203125" customWidth="1"/>
    <col min="4" max="4" width="16.6640625" customWidth="1"/>
    <col min="5" max="5" width="10.83203125" customWidth="1"/>
    <col min="6" max="6" width="12.5" customWidth="1"/>
    <col min="7" max="7" width="12.33203125" customWidth="1"/>
    <col min="8" max="11" width="10.83203125" customWidth="1"/>
  </cols>
  <sheetData>
    <row r="1" spans="1:10" ht="50" customHeight="1" x14ac:dyDescent="0.2"/>
    <row r="2" spans="1:10" ht="21" x14ac:dyDescent="0.25">
      <c r="A2" s="3" t="s">
        <v>30</v>
      </c>
    </row>
    <row r="4" spans="1:10" x14ac:dyDescent="0.2">
      <c r="A4" s="2" t="s">
        <v>22</v>
      </c>
      <c r="B4" s="1"/>
      <c r="C4" s="1"/>
      <c r="D4" s="1"/>
      <c r="E4" s="1"/>
      <c r="F4" s="1"/>
      <c r="G4" s="1"/>
      <c r="H4" s="1"/>
      <c r="I4" s="1"/>
    </row>
    <row r="5" spans="1:10" x14ac:dyDescent="0.2">
      <c r="A5" s="2"/>
      <c r="B5" s="1" t="s">
        <v>0</v>
      </c>
      <c r="C5" s="1"/>
      <c r="D5" s="1"/>
      <c r="E5" s="1"/>
      <c r="F5" s="1"/>
      <c r="G5" s="1"/>
      <c r="H5" s="1"/>
      <c r="I5" s="1"/>
    </row>
    <row r="6" spans="1:10" x14ac:dyDescent="0.2">
      <c r="A6" s="2"/>
      <c r="B6" s="1" t="s">
        <v>23</v>
      </c>
      <c r="C6" s="1"/>
      <c r="D6" s="1"/>
      <c r="E6" s="1"/>
      <c r="F6" s="1"/>
      <c r="G6" s="1"/>
      <c r="H6" s="1"/>
      <c r="I6" s="1"/>
    </row>
    <row r="7" spans="1:10" x14ac:dyDescent="0.2">
      <c r="A7" s="2"/>
      <c r="B7" s="31" t="s">
        <v>25</v>
      </c>
      <c r="C7" s="1"/>
      <c r="D7" s="1"/>
      <c r="E7" s="1"/>
      <c r="F7" s="1"/>
      <c r="G7" s="1"/>
      <c r="H7" s="1"/>
      <c r="I7" s="1"/>
    </row>
    <row r="8" spans="1:10" x14ac:dyDescent="0.2">
      <c r="A8" s="2"/>
      <c r="B8" s="1" t="s">
        <v>28</v>
      </c>
      <c r="C8" s="1"/>
      <c r="D8" s="1"/>
      <c r="E8" s="1"/>
      <c r="F8" s="1"/>
      <c r="G8" s="1"/>
      <c r="H8" s="1"/>
      <c r="I8" s="1"/>
    </row>
    <row r="9" spans="1:10" x14ac:dyDescent="0.2">
      <c r="A9" s="2"/>
      <c r="B9" s="31" t="s">
        <v>29</v>
      </c>
      <c r="C9" s="1"/>
      <c r="D9" s="1"/>
      <c r="E9" s="1"/>
      <c r="F9" s="1"/>
      <c r="G9" s="1"/>
      <c r="H9" s="1"/>
      <c r="I9" s="1"/>
    </row>
    <row r="10" spans="1:10" x14ac:dyDescent="0.2">
      <c r="A10" s="2"/>
      <c r="B10" s="1"/>
      <c r="C10" s="1"/>
      <c r="D10" s="1"/>
      <c r="E10" s="1"/>
      <c r="F10" s="1"/>
      <c r="G10" s="1"/>
      <c r="H10" s="1"/>
      <c r="I10" s="1"/>
    </row>
    <row r="11" spans="1:10" ht="23" thickBot="1" x14ac:dyDescent="0.3">
      <c r="B11" s="4" t="s">
        <v>1</v>
      </c>
      <c r="C11" s="5"/>
      <c r="D11" s="5"/>
      <c r="E11" s="6" t="s">
        <v>2</v>
      </c>
      <c r="F11" s="5"/>
      <c r="G11" s="7" t="s">
        <v>3</v>
      </c>
      <c r="H11" s="7" t="s">
        <v>4</v>
      </c>
      <c r="I11" s="6" t="s">
        <v>5</v>
      </c>
      <c r="J11" s="7" t="s">
        <v>6</v>
      </c>
    </row>
    <row r="12" spans="1:10" ht="49" thickBot="1" x14ac:dyDescent="0.25">
      <c r="B12" s="32" t="s">
        <v>7</v>
      </c>
      <c r="C12" s="33" t="s">
        <v>8</v>
      </c>
      <c r="D12" s="34" t="s">
        <v>9</v>
      </c>
      <c r="E12" s="34" t="s">
        <v>24</v>
      </c>
      <c r="F12" s="35" t="s">
        <v>10</v>
      </c>
      <c r="G12" s="35" t="s">
        <v>27</v>
      </c>
      <c r="H12" s="35" t="s">
        <v>26</v>
      </c>
      <c r="I12" s="35" t="s">
        <v>11</v>
      </c>
      <c r="J12" s="36" t="s">
        <v>12</v>
      </c>
    </row>
    <row r="13" spans="1:10" x14ac:dyDescent="0.2">
      <c r="B13" s="20"/>
      <c r="C13" s="21" t="s">
        <v>13</v>
      </c>
      <c r="D13" s="40"/>
      <c r="E13" s="41"/>
      <c r="F13" s="22">
        <f>D13*E13</f>
        <v>0</v>
      </c>
      <c r="G13" s="24">
        <f>IF(F13&gt;30,F13/6.25,5)</f>
        <v>5</v>
      </c>
      <c r="H13" s="23">
        <f t="shared" ref="H13:H20" si="0">G13*0.1</f>
        <v>0.5</v>
      </c>
      <c r="I13" s="23">
        <f t="shared" ref="I13:I20" si="1">E13/4</f>
        <v>0</v>
      </c>
      <c r="J13" s="25">
        <f t="shared" ref="J13:J20" si="2">ROUNDUP((SUM(E13,G13,I13)*2), 3)</f>
        <v>10</v>
      </c>
    </row>
    <row r="14" spans="1:10" x14ac:dyDescent="0.2">
      <c r="B14" s="8"/>
      <c r="C14" s="9" t="s">
        <v>14</v>
      </c>
      <c r="D14" s="27"/>
      <c r="E14" s="28"/>
      <c r="F14" s="10">
        <f>D14*E14</f>
        <v>0</v>
      </c>
      <c r="G14" s="12">
        <f>IF(F14&gt;30,F14/6.25,5)</f>
        <v>5</v>
      </c>
      <c r="H14" s="11">
        <f t="shared" si="0"/>
        <v>0.5</v>
      </c>
      <c r="I14" s="11">
        <f t="shared" si="1"/>
        <v>0</v>
      </c>
      <c r="J14" s="13">
        <f t="shared" si="2"/>
        <v>10</v>
      </c>
    </row>
    <row r="15" spans="1:10" x14ac:dyDescent="0.2">
      <c r="B15" s="8"/>
      <c r="C15" s="9" t="s">
        <v>15</v>
      </c>
      <c r="D15" s="27"/>
      <c r="E15" s="28"/>
      <c r="F15" s="10">
        <f>D15*E15</f>
        <v>0</v>
      </c>
      <c r="G15" s="12">
        <f>IF(F15&gt;30,F15/6.25,5)</f>
        <v>5</v>
      </c>
      <c r="H15" s="11">
        <f t="shared" si="0"/>
        <v>0.5</v>
      </c>
      <c r="I15" s="11">
        <f t="shared" si="1"/>
        <v>0</v>
      </c>
      <c r="J15" s="13">
        <f>ROUNDUP((SUM(E15,G15,I15)*2), 3)</f>
        <v>10</v>
      </c>
    </row>
    <row r="16" spans="1:10" x14ac:dyDescent="0.2">
      <c r="B16" s="8"/>
      <c r="C16" s="9" t="s">
        <v>16</v>
      </c>
      <c r="D16" s="27"/>
      <c r="E16" s="28"/>
      <c r="F16" s="10">
        <f>D16*E16</f>
        <v>0</v>
      </c>
      <c r="G16" s="12">
        <f>IF(F16&gt;30,F16/6.25,5)</f>
        <v>5</v>
      </c>
      <c r="H16" s="11">
        <f t="shared" si="0"/>
        <v>0.5</v>
      </c>
      <c r="I16" s="11">
        <f t="shared" si="1"/>
        <v>0</v>
      </c>
      <c r="J16" s="13">
        <f t="shared" si="2"/>
        <v>10</v>
      </c>
    </row>
    <row r="17" spans="2:10" x14ac:dyDescent="0.2">
      <c r="B17" s="8"/>
      <c r="C17" s="9" t="s">
        <v>17</v>
      </c>
      <c r="D17" s="27"/>
      <c r="E17" s="28"/>
      <c r="F17" s="10">
        <f>D17*E17</f>
        <v>0</v>
      </c>
      <c r="G17" s="12">
        <f>IF(F17&gt;30,F17/6.25,5)</f>
        <v>5</v>
      </c>
      <c r="H17" s="11">
        <f t="shared" si="0"/>
        <v>0.5</v>
      </c>
      <c r="I17" s="11">
        <f t="shared" si="1"/>
        <v>0</v>
      </c>
      <c r="J17" s="13">
        <f t="shared" si="2"/>
        <v>10</v>
      </c>
    </row>
    <row r="18" spans="2:10" x14ac:dyDescent="0.2">
      <c r="B18" s="8"/>
      <c r="C18" s="9" t="s">
        <v>18</v>
      </c>
      <c r="D18" s="27"/>
      <c r="E18" s="28"/>
      <c r="F18" s="10">
        <f>D18*E18</f>
        <v>0</v>
      </c>
      <c r="G18" s="12">
        <f>IF(F18&gt;30,F18/6.25,5)</f>
        <v>5</v>
      </c>
      <c r="H18" s="11">
        <f t="shared" si="0"/>
        <v>0.5</v>
      </c>
      <c r="I18" s="11">
        <f t="shared" si="1"/>
        <v>0</v>
      </c>
      <c r="J18" s="13">
        <f t="shared" si="2"/>
        <v>10</v>
      </c>
    </row>
    <row r="19" spans="2:10" x14ac:dyDescent="0.2">
      <c r="B19" s="8"/>
      <c r="C19" s="9" t="s">
        <v>19</v>
      </c>
      <c r="D19" s="27"/>
      <c r="E19" s="28"/>
      <c r="F19" s="10">
        <f>D19*E19</f>
        <v>0</v>
      </c>
      <c r="G19" s="12">
        <f>IF(F19&gt;30,F19/6.25,5)</f>
        <v>5</v>
      </c>
      <c r="H19" s="11">
        <f t="shared" si="0"/>
        <v>0.5</v>
      </c>
      <c r="I19" s="11">
        <f t="shared" si="1"/>
        <v>0</v>
      </c>
      <c r="J19" s="13">
        <f t="shared" si="2"/>
        <v>10</v>
      </c>
    </row>
    <row r="20" spans="2:10" ht="17" thickBot="1" x14ac:dyDescent="0.25">
      <c r="B20" s="14"/>
      <c r="C20" s="15" t="s">
        <v>20</v>
      </c>
      <c r="D20" s="29"/>
      <c r="E20" s="30"/>
      <c r="F20" s="16">
        <f>D20*E20</f>
        <v>0</v>
      </c>
      <c r="G20" s="18">
        <f>IF(F20&gt;30,F20/6.25,5)</f>
        <v>5</v>
      </c>
      <c r="H20" s="17">
        <f t="shared" si="0"/>
        <v>0.5</v>
      </c>
      <c r="I20" s="17">
        <f t="shared" si="1"/>
        <v>0</v>
      </c>
      <c r="J20" s="19">
        <f t="shared" si="2"/>
        <v>10</v>
      </c>
    </row>
    <row r="21" spans="2:10" ht="17" thickBot="1" x14ac:dyDescent="0.25">
      <c r="B21" s="26"/>
      <c r="C21" s="26"/>
      <c r="D21" s="26"/>
      <c r="E21" s="26"/>
      <c r="F21" s="37" t="s">
        <v>21</v>
      </c>
      <c r="G21" s="38">
        <f>SUM(G13:G20)</f>
        <v>40</v>
      </c>
      <c r="H21" s="38">
        <f>SUM(H13:H20)</f>
        <v>4</v>
      </c>
      <c r="I21" s="38">
        <f>SUM(I13:I20)</f>
        <v>0</v>
      </c>
      <c r="J21" s="39">
        <f>SUM(J13:J20)</f>
        <v>80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2022-10-28T10:29:12Z</dcterms:created>
  <dcterms:modified xsi:type="dcterms:W3CDTF">2022-11-22T11:33:05Z</dcterms:modified>
</cp:coreProperties>
</file>