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tan\Documents\Wounding paper\Revisions #2 Nature Protocols\NatProt Revisions 2 - supporting information files\"/>
    </mc:Choice>
  </mc:AlternateContent>
  <xr:revisionPtr revIDLastSave="0" documentId="13_ncr:1_{74EC92D2-50B9-4064-A264-CB0ACD2F21CA}" xr6:coauthVersionLast="47" xr6:coauthVersionMax="47" xr10:uidLastSave="{00000000-0000-0000-0000-000000000000}"/>
  <bookViews>
    <workbookView xWindow="-110" yWindow="-110" windowWidth="19420" windowHeight="11740" xr2:uid="{7E3D4296-5BBC-6348-851F-7E0E24255B84}"/>
  </bookViews>
  <sheets>
    <sheet name="result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3" i="2" l="1"/>
  <c r="I75" i="2"/>
  <c r="M67" i="2"/>
  <c r="M77" i="2"/>
  <c r="D77" i="2"/>
  <c r="E77" i="2"/>
  <c r="F77" i="2"/>
  <c r="G77" i="2"/>
  <c r="H77" i="2"/>
  <c r="I77" i="2"/>
  <c r="J77" i="2"/>
  <c r="K77" i="2"/>
  <c r="L77" i="2"/>
  <c r="AK14" i="2"/>
  <c r="AJ14" i="2"/>
  <c r="K23" i="2"/>
  <c r="B58" i="2"/>
  <c r="B59" i="2"/>
  <c r="A56" i="2"/>
  <c r="A58" i="2"/>
  <c r="A62" i="2"/>
  <c r="A40" i="2"/>
  <c r="B40" i="2"/>
  <c r="A42" i="2"/>
  <c r="B42" i="2"/>
  <c r="A43" i="2"/>
  <c r="A59" i="2" s="1"/>
  <c r="B43" i="2"/>
  <c r="A44" i="2"/>
  <c r="A60" i="2" s="1"/>
  <c r="B44" i="2"/>
  <c r="B60" i="2" s="1"/>
  <c r="A46" i="2"/>
  <c r="B46" i="2"/>
  <c r="B62" i="2" s="1"/>
  <c r="A47" i="2"/>
  <c r="A63" i="2" s="1"/>
  <c r="B47" i="2"/>
  <c r="B63" i="2" s="1"/>
  <c r="A25" i="2"/>
  <c r="A41" i="2" s="1"/>
  <c r="A57" i="2" s="1"/>
  <c r="B25" i="2"/>
  <c r="B41" i="2" s="1"/>
  <c r="B57" i="2" s="1"/>
  <c r="A26" i="2"/>
  <c r="B26" i="2"/>
  <c r="A27" i="2"/>
  <c r="B27" i="2"/>
  <c r="A28" i="2"/>
  <c r="B28" i="2"/>
  <c r="A29" i="2"/>
  <c r="A45" i="2" s="1"/>
  <c r="A61" i="2" s="1"/>
  <c r="B29" i="2"/>
  <c r="B45" i="2" s="1"/>
  <c r="B61" i="2" s="1"/>
  <c r="A30" i="2"/>
  <c r="B30" i="2"/>
  <c r="A31" i="2"/>
  <c r="B31" i="2"/>
  <c r="A32" i="2"/>
  <c r="B32" i="2"/>
  <c r="B48" i="2" s="1"/>
  <c r="B64" i="2" s="1"/>
  <c r="A33" i="2"/>
  <c r="B33" i="2"/>
  <c r="B49" i="2" s="1"/>
  <c r="B65" i="2" s="1"/>
  <c r="B72" i="2"/>
  <c r="A23" i="2"/>
  <c r="A39" i="2" s="1"/>
  <c r="A55" i="2" s="1"/>
  <c r="B23" i="2"/>
  <c r="B39" i="2" s="1"/>
  <c r="B55" i="2" s="1"/>
  <c r="A24" i="2"/>
  <c r="B24" i="2"/>
  <c r="A48" i="2"/>
  <c r="A64" i="2" s="1"/>
  <c r="A49" i="2"/>
  <c r="A65" i="2" s="1"/>
  <c r="A21" i="2"/>
  <c r="A37" i="2" s="1"/>
  <c r="A53" i="2" s="1"/>
  <c r="A72" i="2" s="1"/>
  <c r="M21" i="2"/>
  <c r="M37" i="2" s="1"/>
  <c r="M53" i="2" s="1"/>
  <c r="M72" i="2" s="1"/>
  <c r="F21" i="2"/>
  <c r="F37" i="2" s="1"/>
  <c r="F53" i="2" s="1"/>
  <c r="F72" i="2" s="1"/>
  <c r="G21" i="2"/>
  <c r="G37" i="2" s="1"/>
  <c r="G53" i="2" s="1"/>
  <c r="G72" i="2" s="1"/>
  <c r="H21" i="2"/>
  <c r="H37" i="2" s="1"/>
  <c r="H53" i="2" s="1"/>
  <c r="H72" i="2" s="1"/>
  <c r="I21" i="2"/>
  <c r="I37" i="2" s="1"/>
  <c r="I53" i="2" s="1"/>
  <c r="I72" i="2" s="1"/>
  <c r="J21" i="2"/>
  <c r="J37" i="2" s="1"/>
  <c r="J53" i="2" s="1"/>
  <c r="J72" i="2" s="1"/>
  <c r="K21" i="2"/>
  <c r="K37" i="2" s="1"/>
  <c r="K53" i="2" s="1"/>
  <c r="K72" i="2" s="1"/>
  <c r="B76" i="2" l="1"/>
  <c r="B74" i="2"/>
  <c r="B56" i="2"/>
  <c r="B75" i="2"/>
  <c r="L21" i="2"/>
  <c r="C21" i="2"/>
  <c r="D21" i="2"/>
  <c r="E21" i="2"/>
  <c r="B22" i="2"/>
  <c r="B38" i="2" s="1"/>
  <c r="B54" i="2" s="1"/>
  <c r="A22" i="2"/>
  <c r="A38" i="2" s="1"/>
  <c r="A54" i="2" s="1"/>
  <c r="B73" i="2" s="1"/>
  <c r="C37" i="2" l="1"/>
  <c r="C53" i="2" s="1"/>
  <c r="C72" i="2" s="1"/>
  <c r="E37" i="2"/>
  <c r="E53" i="2" s="1"/>
  <c r="E72" i="2" s="1"/>
  <c r="L37" i="2"/>
  <c r="L53" i="2" s="1"/>
  <c r="L72" i="2" s="1"/>
  <c r="D37" i="2"/>
  <c r="D53" i="2" s="1"/>
  <c r="D72" i="2" s="1"/>
  <c r="K30" i="2"/>
  <c r="G30" i="2"/>
  <c r="E29" i="2"/>
  <c r="E30" i="2"/>
  <c r="I29" i="2"/>
  <c r="I30" i="2"/>
  <c r="I26" i="2"/>
  <c r="G31" i="2"/>
  <c r="K24" i="2"/>
  <c r="G23" i="2"/>
  <c r="F32" i="2"/>
  <c r="H30" i="2"/>
  <c r="E25" i="2"/>
  <c r="C25" i="2"/>
  <c r="C41" i="2" s="1"/>
  <c r="C57" i="2" s="1"/>
  <c r="L32" i="2"/>
  <c r="D25" i="2"/>
  <c r="D41" i="2" s="1"/>
  <c r="D57" i="2" s="1"/>
  <c r="I32" i="2"/>
  <c r="C27" i="2"/>
  <c r="C43" i="2" s="1"/>
  <c r="C59" i="2" s="1"/>
  <c r="F27" i="2"/>
  <c r="J23" i="2"/>
  <c r="D27" i="2"/>
  <c r="L27" i="2"/>
  <c r="L29" i="2"/>
  <c r="F24" i="2"/>
  <c r="E27" i="2"/>
  <c r="D24" i="2"/>
  <c r="K26" i="2"/>
  <c r="C24" i="2"/>
  <c r="C40" i="2" s="1"/>
  <c r="C56" i="2" s="1"/>
  <c r="L23" i="2"/>
  <c r="K27" i="2"/>
  <c r="L30" i="2"/>
  <c r="I25" i="2"/>
  <c r="M32" i="2"/>
  <c r="H27" i="2"/>
  <c r="F31" i="2"/>
  <c r="E31" i="2"/>
  <c r="H26" i="2"/>
  <c r="F25" i="2"/>
  <c r="C31" i="2"/>
  <c r="C47" i="2" s="1"/>
  <c r="C63" i="2" s="1"/>
  <c r="J27" i="2"/>
  <c r="G32" i="2"/>
  <c r="L25" i="2"/>
  <c r="C32" i="2"/>
  <c r="C48" i="2" s="1"/>
  <c r="C64" i="2" s="1"/>
  <c r="I31" i="2"/>
  <c r="J30" i="2"/>
  <c r="M26" i="2"/>
  <c r="I24" i="2"/>
  <c r="E32" i="2"/>
  <c r="M27" i="2"/>
  <c r="K25" i="2"/>
  <c r="I33" i="2"/>
  <c r="M23" i="2"/>
  <c r="G26" i="2"/>
  <c r="H31" i="2"/>
  <c r="H47" i="2" s="1"/>
  <c r="H63" i="2" s="1"/>
  <c r="H23" i="2"/>
  <c r="E23" i="2"/>
  <c r="J29" i="2"/>
  <c r="J32" i="2"/>
  <c r="L33" i="2"/>
  <c r="C33" i="2"/>
  <c r="C49" i="2" s="1"/>
  <c r="C65" i="2" s="1"/>
  <c r="H33" i="2"/>
  <c r="C23" i="2"/>
  <c r="C39" i="2" s="1"/>
  <c r="C55" i="2" s="1"/>
  <c r="L31" i="2"/>
  <c r="E26" i="2"/>
  <c r="J25" i="2"/>
  <c r="J41" i="2" s="1"/>
  <c r="J57" i="2" s="1"/>
  <c r="H25" i="2"/>
  <c r="J31" i="2"/>
  <c r="M30" i="2"/>
  <c r="G33" i="2"/>
  <c r="G49" i="2" s="1"/>
  <c r="G65" i="2" s="1"/>
  <c r="F23" i="2"/>
  <c r="H29" i="2"/>
  <c r="G27" i="2"/>
  <c r="D28" i="2"/>
  <c r="D23" i="2"/>
  <c r="M24" i="2"/>
  <c r="J28" i="2"/>
  <c r="K33" i="2"/>
  <c r="M33" i="2"/>
  <c r="D33" i="2"/>
  <c r="M29" i="2"/>
  <c r="K31" i="2"/>
  <c r="M31" i="2"/>
  <c r="C30" i="2"/>
  <c r="C46" i="2" s="1"/>
  <c r="C62" i="2" s="1"/>
  <c r="M28" i="2"/>
  <c r="E24" i="2"/>
  <c r="I28" i="2"/>
  <c r="M25" i="2"/>
  <c r="D30" i="2"/>
  <c r="C22" i="2"/>
  <c r="D29" i="2"/>
  <c r="F30" i="2"/>
  <c r="F46" i="2" s="1"/>
  <c r="F62" i="2" s="1"/>
  <c r="F26" i="2"/>
  <c r="D32" i="2"/>
  <c r="J26" i="2"/>
  <c r="G24" i="2"/>
  <c r="K29" i="2"/>
  <c r="H24" i="2"/>
  <c r="H32" i="2"/>
  <c r="C29" i="2"/>
  <c r="L24" i="2"/>
  <c r="D31" i="2"/>
  <c r="D47" i="2" s="1"/>
  <c r="F29" i="2"/>
  <c r="G25" i="2"/>
  <c r="G29" i="2"/>
  <c r="K32" i="2"/>
  <c r="I27" i="2"/>
  <c r="J33" i="2"/>
  <c r="C26" i="2"/>
  <c r="C42" i="2" s="1"/>
  <c r="C58" i="2" s="1"/>
  <c r="D26" i="2"/>
  <c r="F33" i="2"/>
  <c r="K28" i="2"/>
  <c r="H22" i="2"/>
  <c r="E33" i="2"/>
  <c r="L26" i="2"/>
  <c r="E22" i="2"/>
  <c r="F28" i="2"/>
  <c r="L22" i="2"/>
  <c r="L28" i="2"/>
  <c r="J24" i="2"/>
  <c r="E28" i="2"/>
  <c r="I23" i="2"/>
  <c r="G22" i="2"/>
  <c r="I22" i="2"/>
  <c r="D22" i="2"/>
  <c r="C28" i="2"/>
  <c r="H28" i="2"/>
  <c r="M22" i="2"/>
  <c r="F22" i="2"/>
  <c r="J22" i="2"/>
  <c r="K22" i="2"/>
  <c r="G28" i="2"/>
  <c r="D63" i="2" l="1"/>
  <c r="E40" i="2"/>
  <c r="E56" i="2" s="1"/>
  <c r="J40" i="2"/>
  <c r="J56" i="2" s="1"/>
  <c r="H40" i="2"/>
  <c r="H56" i="2" s="1"/>
  <c r="M40" i="2"/>
  <c r="M56" i="2" s="1"/>
  <c r="F40" i="2"/>
  <c r="F56" i="2" s="1"/>
  <c r="E38" i="2"/>
  <c r="E54" i="2" s="1"/>
  <c r="D48" i="2"/>
  <c r="D64" i="2" s="1"/>
  <c r="H48" i="2"/>
  <c r="H64" i="2" s="1"/>
  <c r="E47" i="2"/>
  <c r="E63" i="2" s="1"/>
  <c r="L40" i="2"/>
  <c r="L56" i="2" s="1"/>
  <c r="L41" i="2"/>
  <c r="L57" i="2" s="1"/>
  <c r="G40" i="2"/>
  <c r="G56" i="2" s="1"/>
  <c r="M41" i="2"/>
  <c r="M57" i="2" s="1"/>
  <c r="H41" i="2"/>
  <c r="H57" i="2" s="1"/>
  <c r="G45" i="2"/>
  <c r="G61" i="2" s="1"/>
  <c r="J38" i="2"/>
  <c r="J54" i="2" s="1"/>
  <c r="H45" i="2"/>
  <c r="H61" i="2" s="1"/>
  <c r="H43" i="2"/>
  <c r="H59" i="2" s="1"/>
  <c r="K42" i="2"/>
  <c r="K58" i="2" s="1"/>
  <c r="J43" i="2"/>
  <c r="J59" i="2" s="1"/>
  <c r="K45" i="2"/>
  <c r="K61" i="2" s="1"/>
  <c r="L38" i="2"/>
  <c r="L54" i="2" s="1"/>
  <c r="G43" i="2"/>
  <c r="G59" i="2" s="1"/>
  <c r="H44" i="2"/>
  <c r="H60" i="2" s="1"/>
  <c r="F47" i="2"/>
  <c r="F63" i="2" s="1"/>
  <c r="M48" i="2"/>
  <c r="M64" i="2" s="1"/>
  <c r="F48" i="2"/>
  <c r="F64" i="2" s="1"/>
  <c r="E48" i="2"/>
  <c r="E64" i="2" s="1"/>
  <c r="G48" i="2"/>
  <c r="G64" i="2" s="1"/>
  <c r="I48" i="2"/>
  <c r="I64" i="2" s="1"/>
  <c r="L48" i="2"/>
  <c r="L64" i="2" s="1"/>
  <c r="I38" i="2"/>
  <c r="I54" i="2" s="1"/>
  <c r="I44" i="2"/>
  <c r="I60" i="2" s="1"/>
  <c r="F38" i="2"/>
  <c r="F54" i="2" s="1"/>
  <c r="G38" i="2"/>
  <c r="G54" i="2" s="1"/>
  <c r="G44" i="2"/>
  <c r="G60" i="2" s="1"/>
  <c r="J46" i="2"/>
  <c r="J62" i="2" s="1"/>
  <c r="K48" i="2"/>
  <c r="K64" i="2" s="1"/>
  <c r="M49" i="2"/>
  <c r="M65" i="2" s="1"/>
  <c r="J48" i="2"/>
  <c r="J64" i="2" s="1"/>
  <c r="I47" i="2"/>
  <c r="I63" i="2" s="1"/>
  <c r="K44" i="2"/>
  <c r="K60" i="2" s="1"/>
  <c r="M46" i="2"/>
  <c r="M62" i="2" s="1"/>
  <c r="L42" i="2"/>
  <c r="L58" i="2" s="1"/>
  <c r="G41" i="2"/>
  <c r="G57" i="2" s="1"/>
  <c r="J47" i="2"/>
  <c r="J63" i="2" s="1"/>
  <c r="I41" i="2"/>
  <c r="I57" i="2" s="1"/>
  <c r="K40" i="2"/>
  <c r="K56" i="2" s="1"/>
  <c r="D46" i="2"/>
  <c r="D62" i="2" s="1"/>
  <c r="K47" i="2"/>
  <c r="K63" i="2" s="1"/>
  <c r="L47" i="2"/>
  <c r="L63" i="2" s="1"/>
  <c r="K41" i="2"/>
  <c r="K57" i="2" s="1"/>
  <c r="F41" i="2"/>
  <c r="F57" i="2" s="1"/>
  <c r="H38" i="2"/>
  <c r="H54" i="2" s="1"/>
  <c r="M45" i="2"/>
  <c r="M61" i="2" s="1"/>
  <c r="H46" i="2"/>
  <c r="H62" i="2" s="1"/>
  <c r="E46" i="2"/>
  <c r="E62" i="2" s="1"/>
  <c r="H49" i="2"/>
  <c r="H65" i="2" s="1"/>
  <c r="H39" i="2"/>
  <c r="H55" i="2" s="1"/>
  <c r="L43" i="2"/>
  <c r="L59" i="2" s="1"/>
  <c r="G47" i="2"/>
  <c r="G63" i="2" s="1"/>
  <c r="G46" i="2"/>
  <c r="G62" i="2" s="1"/>
  <c r="C38" i="2"/>
  <c r="C54" i="2" s="1"/>
  <c r="C75" i="2" s="1"/>
  <c r="M44" i="2"/>
  <c r="M60" i="2" s="1"/>
  <c r="D49" i="2"/>
  <c r="D65" i="2" s="1"/>
  <c r="F39" i="2"/>
  <c r="F55" i="2" s="1"/>
  <c r="E41" i="2"/>
  <c r="E57" i="2" s="1"/>
  <c r="I42" i="2"/>
  <c r="I58" i="2" s="1"/>
  <c r="K46" i="2"/>
  <c r="K62" i="2" s="1"/>
  <c r="D39" i="2"/>
  <c r="D55" i="2" s="1"/>
  <c r="M43" i="2"/>
  <c r="M59" i="2" s="1"/>
  <c r="I46" i="2"/>
  <c r="I62" i="2" s="1"/>
  <c r="L39" i="2"/>
  <c r="L55" i="2" s="1"/>
  <c r="I39" i="2"/>
  <c r="I55" i="2" s="1"/>
  <c r="M38" i="2"/>
  <c r="M54" i="2" s="1"/>
  <c r="L46" i="2"/>
  <c r="L62" i="2" s="1"/>
  <c r="M39" i="2"/>
  <c r="M55" i="2" s="1"/>
  <c r="G39" i="2"/>
  <c r="G55" i="2" s="1"/>
  <c r="K38" i="2"/>
  <c r="K54" i="2" s="1"/>
  <c r="L49" i="2"/>
  <c r="L65" i="2" s="1"/>
  <c r="D38" i="2"/>
  <c r="D54" i="2" s="1"/>
  <c r="F44" i="2"/>
  <c r="F60" i="2" s="1"/>
  <c r="J49" i="2"/>
  <c r="J65" i="2" s="1"/>
  <c r="M47" i="2"/>
  <c r="M63" i="2" s="1"/>
  <c r="K49" i="2"/>
  <c r="K65" i="2" s="1"/>
  <c r="D44" i="2"/>
  <c r="D60" i="2" s="1"/>
  <c r="K39" i="2"/>
  <c r="K55" i="2" s="1"/>
  <c r="D40" i="2"/>
  <c r="D56" i="2" s="1"/>
  <c r="J39" i="2"/>
  <c r="J55" i="2" s="1"/>
  <c r="E39" i="2"/>
  <c r="E55" i="2" s="1"/>
  <c r="E44" i="2"/>
  <c r="E60" i="2" s="1"/>
  <c r="I40" i="2"/>
  <c r="I56" i="2" s="1"/>
  <c r="K43" i="2"/>
  <c r="K59" i="2" s="1"/>
  <c r="E43" i="2"/>
  <c r="E59" i="2" s="1"/>
  <c r="F43" i="2"/>
  <c r="F59" i="2" s="1"/>
  <c r="H42" i="2"/>
  <c r="H58" i="2" s="1"/>
  <c r="D42" i="2"/>
  <c r="D58" i="2" s="1"/>
  <c r="M42" i="2"/>
  <c r="M58" i="2" s="1"/>
  <c r="F42" i="2"/>
  <c r="F58" i="2" s="1"/>
  <c r="I45" i="2"/>
  <c r="I61" i="2" s="1"/>
  <c r="L45" i="2"/>
  <c r="L61" i="2" s="1"/>
  <c r="E42" i="2"/>
  <c r="E58" i="2" s="1"/>
  <c r="J42" i="2"/>
  <c r="J58" i="2" s="1"/>
  <c r="G42" i="2"/>
  <c r="G58" i="2" s="1"/>
  <c r="C45" i="2"/>
  <c r="C61" i="2" s="1"/>
  <c r="F45" i="2"/>
  <c r="F61" i="2" s="1"/>
  <c r="J45" i="2"/>
  <c r="J61" i="2" s="1"/>
  <c r="D45" i="2"/>
  <c r="D61" i="2" s="1"/>
  <c r="E45" i="2"/>
  <c r="E61" i="2" s="1"/>
  <c r="E49" i="2"/>
  <c r="E65" i="2" s="1"/>
  <c r="F49" i="2"/>
  <c r="F65" i="2" s="1"/>
  <c r="I43" i="2"/>
  <c r="I59" i="2" s="1"/>
  <c r="D43" i="2"/>
  <c r="D59" i="2" s="1"/>
  <c r="C44" i="2"/>
  <c r="C60" i="2" s="1"/>
  <c r="I49" i="2"/>
  <c r="I65" i="2" s="1"/>
  <c r="J44" i="2"/>
  <c r="J60" i="2" s="1"/>
  <c r="L44" i="2"/>
  <c r="L60" i="2" s="1"/>
  <c r="L73" i="2" l="1"/>
  <c r="M75" i="2"/>
  <c r="H76" i="2"/>
  <c r="D76" i="2"/>
  <c r="E75" i="2"/>
  <c r="D75" i="2"/>
  <c r="H74" i="2"/>
  <c r="G74" i="2"/>
  <c r="G75" i="2"/>
  <c r="E76" i="2"/>
  <c r="K74" i="2"/>
  <c r="L75" i="2"/>
  <c r="M74" i="2"/>
  <c r="K73" i="2"/>
  <c r="K76" i="2"/>
  <c r="C73" i="2"/>
  <c r="F74" i="2"/>
  <c r="D74" i="2"/>
  <c r="G76" i="2"/>
  <c r="J75" i="2"/>
  <c r="K75" i="2"/>
  <c r="D67" i="2"/>
  <c r="H73" i="2"/>
  <c r="L67" i="2"/>
  <c r="F67" i="2"/>
  <c r="K67" i="2"/>
  <c r="D73" i="2"/>
  <c r="M73" i="2"/>
  <c r="F76" i="2"/>
  <c r="M76" i="2"/>
  <c r="G73" i="2"/>
  <c r="G67" i="2"/>
  <c r="I74" i="2"/>
  <c r="F73" i="2"/>
  <c r="F75" i="2"/>
  <c r="L76" i="2"/>
  <c r="L74" i="2"/>
  <c r="J73" i="2"/>
  <c r="I67" i="2"/>
  <c r="I73" i="2"/>
  <c r="H75" i="2"/>
  <c r="C74" i="2"/>
  <c r="C76" i="2"/>
  <c r="E67" i="2"/>
  <c r="H67" i="2"/>
  <c r="E74" i="2"/>
  <c r="I76" i="2"/>
  <c r="J67" i="2"/>
  <c r="J76" i="2"/>
  <c r="J74" i="2"/>
</calcChain>
</file>

<file path=xl/sharedStrings.xml><?xml version="1.0" encoding="utf-8"?>
<sst xmlns="http://schemas.openxmlformats.org/spreadsheetml/2006/main" count="62" uniqueCount="42">
  <si>
    <t>group</t>
  </si>
  <si>
    <t>Mice</t>
  </si>
  <si>
    <t>Day 0</t>
  </si>
  <si>
    <t>Day 3</t>
  </si>
  <si>
    <t>Day 4</t>
  </si>
  <si>
    <t>Day 9</t>
  </si>
  <si>
    <t>Day 1</t>
  </si>
  <si>
    <t>Day 6</t>
  </si>
  <si>
    <t>Avg</t>
  </si>
  <si>
    <t>Day 2</t>
  </si>
  <si>
    <t>Day 5</t>
  </si>
  <si>
    <t>Day 7</t>
  </si>
  <si>
    <t>Day 8</t>
  </si>
  <si>
    <t>Day 10</t>
  </si>
  <si>
    <t>*</t>
  </si>
  <si>
    <t>***</t>
  </si>
  <si>
    <t>Treatment</t>
  </si>
  <si>
    <t>Control</t>
  </si>
  <si>
    <t>T-1</t>
  </si>
  <si>
    <t>T-2</t>
  </si>
  <si>
    <t>T-3</t>
  </si>
  <si>
    <t>T-4</t>
  </si>
  <si>
    <t>T-5</t>
  </si>
  <si>
    <t>C-1</t>
  </si>
  <si>
    <t>C-2</t>
  </si>
  <si>
    <t>C-3</t>
  </si>
  <si>
    <t>C-4</t>
  </si>
  <si>
    <t>C-5</t>
  </si>
  <si>
    <t>Average size per day [pixel^2]</t>
  </si>
  <si>
    <t>Fraction of healing compared to the initial wound (day 0) [%]</t>
  </si>
  <si>
    <t>Wound coverage (1-healing) [%]</t>
  </si>
  <si>
    <t>Asterisks</t>
  </si>
  <si>
    <t>t-test (unpaired)</t>
  </si>
  <si>
    <t>SE</t>
  </si>
  <si>
    <t>Average &amp; SE by group</t>
  </si>
  <si>
    <t>T-6</t>
  </si>
  <si>
    <t>C-6</t>
  </si>
  <si>
    <t>* The following data was devised artifically to provide an analysis example</t>
  </si>
  <si>
    <t>ns</t>
  </si>
  <si>
    <t>****</t>
  </si>
  <si>
    <t>Yampolsky et. al. (2023) Supplemntary Data 1 - Theoretical analysis example</t>
  </si>
  <si>
    <t>Raw data: marks' area from Fiji [pixel^2]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</si>
</sst>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%"/>
    <numFmt numFmtId="165" formatCode="0.000"/>
    <numFmt numFmtId="166" formatCode="0.000000"/>
  </numFmts>
  <fonts count="6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C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10" fontId="0" fillId="0" borderId="0" xfId="0" applyNumberFormat="1"/>
    <xf numFmtId="164" fontId="0" fillId="0" borderId="0" xfId="0" applyNumberFormat="1"/>
    <xf numFmtId="2" fontId="0" fillId="0" borderId="0" xfId="0" applyNumberFormat="1"/>
    <xf numFmtId="165" fontId="0" fillId="0" borderId="0" xfId="0" applyNumberForma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9" xfId="0" applyBorder="1" applyAlignment="1">
      <alignment horizontal="left"/>
    </xf>
    <xf numFmtId="0" fontId="2" fillId="0" borderId="1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1" xfId="0" applyFont="1" applyBorder="1"/>
    <xf numFmtId="0" fontId="0" fillId="0" borderId="2" xfId="0" applyBorder="1"/>
    <xf numFmtId="0" fontId="0" fillId="0" borderId="3" xfId="0" applyBorder="1"/>
    <xf numFmtId="0" fontId="2" fillId="0" borderId="4" xfId="0" applyFont="1" applyBorder="1"/>
    <xf numFmtId="0" fontId="0" fillId="0" borderId="9" xfId="0" applyBorder="1"/>
    <xf numFmtId="164" fontId="0" fillId="0" borderId="2" xfId="0" applyNumberFormat="1" applyBorder="1" applyAlignment="1">
      <alignment horizontal="left"/>
    </xf>
    <xf numFmtId="164" fontId="0" fillId="0" borderId="3" xfId="0" applyNumberFormat="1" applyBorder="1" applyAlignment="1">
      <alignment horizontal="left"/>
    </xf>
    <xf numFmtId="164" fontId="0" fillId="0" borderId="1" xfId="0" applyNumberFormat="1" applyBorder="1"/>
    <xf numFmtId="166" fontId="0" fillId="0" borderId="2" xfId="0" applyNumberFormat="1" applyBorder="1"/>
    <xf numFmtId="165" fontId="0" fillId="0" borderId="3" xfId="0" applyNumberFormat="1" applyBorder="1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4" xfId="0" applyBorder="1" applyAlignment="1">
      <alignment horizontal="left"/>
    </xf>
    <xf numFmtId="0" fontId="4" fillId="0" borderId="0" xfId="0" applyFont="1"/>
    <xf numFmtId="0" fontId="5" fillId="0" borderId="0" xfId="0" applyFont="1"/>
    <xf numFmtId="164" fontId="0" fillId="0" borderId="1" xfId="0" applyNumberFormat="1" applyBorder="1" applyAlignment="1">
      <alignment horizontal="left"/>
    </xf>
    <xf numFmtId="0" fontId="0" fillId="0" borderId="4" xfId="0" applyBorder="1"/>
    <xf numFmtId="164" fontId="0" fillId="0" borderId="3" xfId="0" applyNumberFormat="1" applyBorder="1"/>
    <xf numFmtId="1" fontId="0" fillId="0" borderId="4" xfId="0" applyNumberFormat="1" applyBorder="1" applyAlignment="1">
      <alignment horizontal="left"/>
    </xf>
    <xf numFmtId="1" fontId="0" fillId="0" borderId="5" xfId="0" applyNumberFormat="1" applyBorder="1" applyAlignment="1">
      <alignment horizontal="left"/>
    </xf>
    <xf numFmtId="1" fontId="0" fillId="0" borderId="6" xfId="0" applyNumberFormat="1" applyBorder="1" applyAlignment="1">
      <alignment horizontal="left"/>
    </xf>
    <xf numFmtId="1" fontId="0" fillId="0" borderId="7" xfId="0" applyNumberFormat="1" applyBorder="1" applyAlignment="1">
      <alignment horizontal="left"/>
    </xf>
    <xf numFmtId="1" fontId="0" fillId="0" borderId="0" xfId="0" applyNumberFormat="1" applyAlignment="1">
      <alignment horizontal="left"/>
    </xf>
    <xf numFmtId="1" fontId="0" fillId="0" borderId="8" xfId="0" applyNumberFormat="1" applyBorder="1" applyAlignment="1">
      <alignment horizontal="left"/>
    </xf>
    <xf numFmtId="1" fontId="0" fillId="0" borderId="9" xfId="0" applyNumberFormat="1" applyBorder="1" applyAlignment="1">
      <alignment horizontal="left"/>
    </xf>
    <xf numFmtId="1" fontId="0" fillId="0" borderId="10" xfId="0" applyNumberFormat="1" applyBorder="1" applyAlignment="1">
      <alignment horizontal="left"/>
    </xf>
    <xf numFmtId="1" fontId="0" fillId="0" borderId="11" xfId="0" applyNumberFormat="1" applyBorder="1" applyAlignment="1">
      <alignment horizontal="left"/>
    </xf>
    <xf numFmtId="1" fontId="0" fillId="0" borderId="2" xfId="0" applyNumberFormat="1" applyBorder="1" applyAlignment="1">
      <alignment horizontal="left"/>
    </xf>
    <xf numFmtId="1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B151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n-US" sz="16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Theoretical treatment delays wound healing</a:t>
            </a:r>
            <a:endParaRPr lang="en-US" sz="16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>
              <a:defRPr sz="16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n-US" sz="16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(lines chart)</a:t>
            </a:r>
            <a:endParaRPr lang="en-US" sz="16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>
        <c:manualLayout>
          <c:xMode val="edge"/>
          <c:yMode val="edge"/>
          <c:x val="0.17223602698003648"/>
          <c:y val="2.638368063840357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IL"/>
        </a:p>
      </c:txPr>
    </c:title>
    <c:autoTitleDeleted val="0"/>
    <c:plotArea>
      <c:layout>
        <c:manualLayout>
          <c:layoutTarget val="inner"/>
          <c:xMode val="edge"/>
          <c:yMode val="edge"/>
          <c:x val="0.22603846116535017"/>
          <c:y val="0.20141152644861599"/>
          <c:w val="0.60747320258798909"/>
          <c:h val="0.66868447243106799"/>
        </c:manualLayout>
      </c:layout>
      <c:lineChart>
        <c:grouping val="standard"/>
        <c:varyColors val="0"/>
        <c:ser>
          <c:idx val="1"/>
          <c:order val="0"/>
          <c:tx>
            <c:strRef>
              <c:f>results!$B$74</c:f>
              <c:strCache>
                <c:ptCount val="1"/>
                <c:pt idx="0">
                  <c:v>Control</c:v>
                </c:pt>
              </c:strCache>
            </c:strRef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accent5">
                  <a:lumMod val="75000"/>
                </a:schemeClr>
              </a:solidFill>
              <a:ln w="19050">
                <a:solidFill>
                  <a:schemeClr val="tx1"/>
                </a:solidFill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378CEC69-34E2-4CDA-8C7B-07A2EE7576B2}" type="CELLRANGE">
                      <a:rPr lang="en-US"/>
                      <a:pPr/>
                      <a:t>[CELLRANGE]</a:t>
                    </a:fld>
                    <a:endParaRPr lang="en-IL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CA14-49DE-B1A7-5CF2EAD15F65}"/>
                </c:ext>
              </c:extLst>
            </c:dLbl>
            <c:dLbl>
              <c:idx val="1"/>
              <c:layout>
                <c:manualLayout>
                  <c:x val="-3.7598880314510204E-2"/>
                  <c:y val="-5.4009376784618049E-2"/>
                </c:manualLayout>
              </c:layout>
              <c:tx>
                <c:rich>
                  <a:bodyPr/>
                  <a:lstStyle/>
                  <a:p>
                    <a:fld id="{285F33B5-3FF0-40BD-8A2A-DF7D236D4696}" type="CELLRANGE">
                      <a:rPr lang="en-US"/>
                      <a:pPr/>
                      <a:t>[CELLRANGE]</a:t>
                    </a:fld>
                    <a:endParaRPr lang="en-IL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CA14-49DE-B1A7-5CF2EAD15F65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A01CBEDD-1C4C-4690-BA3C-66857593B8F1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CA14-49DE-B1A7-5CF2EAD15F65}"/>
                </c:ext>
              </c:extLst>
            </c:dLbl>
            <c:dLbl>
              <c:idx val="3"/>
              <c:layout>
                <c:manualLayout>
                  <c:x val="-4.5626383140048743E-2"/>
                  <c:y val="-5.1886403860515448E-2"/>
                </c:manualLayout>
              </c:layout>
              <c:tx>
                <c:rich>
                  <a:bodyPr/>
                  <a:lstStyle/>
                  <a:p>
                    <a:fld id="{DB284EB5-6801-491D-A4C5-C47FCBBFD0AE}" type="CELLRANGE">
                      <a:rPr lang="en-US"/>
                      <a:pPr/>
                      <a:t>[CELLRANGE]</a:t>
                    </a:fld>
                    <a:endParaRPr lang="en-IL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CA14-49DE-B1A7-5CF2EAD15F65}"/>
                </c:ext>
              </c:extLst>
            </c:dLbl>
            <c:dLbl>
              <c:idx val="4"/>
              <c:layout>
                <c:manualLayout>
                  <c:x val="-4.5626383140048743E-2"/>
                  <c:y val="-5.6752664085888346E-2"/>
                </c:manualLayout>
              </c:layout>
              <c:tx>
                <c:rich>
                  <a:bodyPr/>
                  <a:lstStyle/>
                  <a:p>
                    <a:fld id="{227CE576-9702-44F5-AB7F-90A3206F3FE6}" type="CELLRANGE">
                      <a:rPr lang="en-US"/>
                      <a:pPr/>
                      <a:t>[CELLRANGE]</a:t>
                    </a:fld>
                    <a:endParaRPr lang="en-IL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CA14-49DE-B1A7-5CF2EAD15F65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07BCD93B-1ADA-4011-BBF0-7B4ACE422870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CA14-49DE-B1A7-5CF2EAD15F65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9FBABF96-67BE-4769-960A-0B8A20C63F4A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CA14-49DE-B1A7-5CF2EAD15F65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CA5B7B23-BA2A-453D-A697-55A32F900F17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CA14-49DE-B1A7-5CF2EAD15F65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03D51922-1345-446E-B1CE-8046A1266331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CA14-49DE-B1A7-5CF2EAD15F65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5E66391D-B05D-46D1-B006-F901D7D2E4A1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CA14-49DE-B1A7-5CF2EAD15F65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08B7B266-E0C0-4D3F-8011-13297858DF6A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CA14-49DE-B1A7-5CF2EAD15F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IL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errBars>
            <c:errDir val="y"/>
            <c:errBarType val="both"/>
            <c:errValType val="cust"/>
            <c:noEndCap val="0"/>
            <c:plus>
              <c:numRef>
                <c:f>results!$C$76:$M$76</c:f>
                <c:numCache>
                  <c:formatCode>General</c:formatCode>
                  <c:ptCount val="11"/>
                  <c:pt idx="0">
                    <c:v>0</c:v>
                  </c:pt>
                  <c:pt idx="1">
                    <c:v>3.2556503910912936E-2</c:v>
                  </c:pt>
                  <c:pt idx="2">
                    <c:v>2.2371996794898603E-2</c:v>
                  </c:pt>
                  <c:pt idx="3">
                    <c:v>1.8918872333367084E-2</c:v>
                  </c:pt>
                  <c:pt idx="4">
                    <c:v>1.6291630003467873E-2</c:v>
                  </c:pt>
                  <c:pt idx="5">
                    <c:v>1.9650183822516057E-2</c:v>
                  </c:pt>
                  <c:pt idx="6">
                    <c:v>2.0884264287952918E-2</c:v>
                  </c:pt>
                  <c:pt idx="7">
                    <c:v>8.1642138013559712E-3</c:v>
                  </c:pt>
                  <c:pt idx="8">
                    <c:v>1.0356180005307988E-2</c:v>
                  </c:pt>
                  <c:pt idx="9">
                    <c:v>1.0674666499973508E-2</c:v>
                  </c:pt>
                  <c:pt idx="10">
                    <c:v>7.1744327352137505E-4</c:v>
                  </c:pt>
                </c:numCache>
              </c:numRef>
            </c:plus>
            <c:minus>
              <c:numRef>
                <c:f>results!$C$76:$M$76</c:f>
                <c:numCache>
                  <c:formatCode>General</c:formatCode>
                  <c:ptCount val="11"/>
                  <c:pt idx="0">
                    <c:v>0</c:v>
                  </c:pt>
                  <c:pt idx="1">
                    <c:v>3.2556503910912936E-2</c:v>
                  </c:pt>
                  <c:pt idx="2">
                    <c:v>2.2371996794898603E-2</c:v>
                  </c:pt>
                  <c:pt idx="3">
                    <c:v>1.8918872333367084E-2</c:v>
                  </c:pt>
                  <c:pt idx="4">
                    <c:v>1.6291630003467873E-2</c:v>
                  </c:pt>
                  <c:pt idx="5">
                    <c:v>1.9650183822516057E-2</c:v>
                  </c:pt>
                  <c:pt idx="6">
                    <c:v>2.0884264287952918E-2</c:v>
                  </c:pt>
                  <c:pt idx="7">
                    <c:v>8.1642138013559712E-3</c:v>
                  </c:pt>
                  <c:pt idx="8">
                    <c:v>1.0356180005307988E-2</c:v>
                  </c:pt>
                  <c:pt idx="9">
                    <c:v>1.0674666499973508E-2</c:v>
                  </c:pt>
                  <c:pt idx="10">
                    <c:v>7.1744327352137505E-4</c:v>
                  </c:pt>
                </c:numCache>
              </c:numRef>
            </c:minus>
            <c:spPr>
              <a:noFill/>
              <a:ln w="19050" cap="flat" cmpd="sng" algn="ctr">
                <a:solidFill>
                  <a:schemeClr val="tx1"/>
                </a:solidFill>
                <a:round/>
              </a:ln>
              <a:effectLst/>
            </c:spPr>
          </c:errBars>
          <c:cat>
            <c:strRef>
              <c:f>results!$C$72:$M$72</c:f>
              <c:strCache>
                <c:ptCount val="11"/>
                <c:pt idx="0">
                  <c:v>Day 0</c:v>
                </c:pt>
                <c:pt idx="1">
                  <c:v>Day 1</c:v>
                </c:pt>
                <c:pt idx="2">
                  <c:v>Day 2</c:v>
                </c:pt>
                <c:pt idx="3">
                  <c:v>Day 3</c:v>
                </c:pt>
                <c:pt idx="4">
                  <c:v>Day 4</c:v>
                </c:pt>
                <c:pt idx="5">
                  <c:v>Day 5</c:v>
                </c:pt>
                <c:pt idx="6">
                  <c:v>Day 6</c:v>
                </c:pt>
                <c:pt idx="7">
                  <c:v>Day 7</c:v>
                </c:pt>
                <c:pt idx="8">
                  <c:v>Day 8</c:v>
                </c:pt>
                <c:pt idx="9">
                  <c:v>Day 9</c:v>
                </c:pt>
                <c:pt idx="10">
                  <c:v>Day 10</c:v>
                </c:pt>
              </c:strCache>
            </c:strRef>
          </c:cat>
          <c:val>
            <c:numRef>
              <c:f>results!$C$74:$M$74</c:f>
              <c:numCache>
                <c:formatCode>0.0%</c:formatCode>
                <c:ptCount val="11"/>
                <c:pt idx="0">
                  <c:v>0</c:v>
                </c:pt>
                <c:pt idx="1">
                  <c:v>9.1673940512238469E-2</c:v>
                </c:pt>
                <c:pt idx="2">
                  <c:v>0.27923930921395429</c:v>
                </c:pt>
                <c:pt idx="3">
                  <c:v>0.41733535174461761</c:v>
                </c:pt>
                <c:pt idx="4">
                  <c:v>0.59355650782861302</c:v>
                </c:pt>
                <c:pt idx="5">
                  <c:v>0.75748445899063321</c:v>
                </c:pt>
                <c:pt idx="6">
                  <c:v>0.83898185960072802</c:v>
                </c:pt>
                <c:pt idx="7">
                  <c:v>0.91586577608430364</c:v>
                </c:pt>
                <c:pt idx="8">
                  <c:v>0.95350148341284102</c:v>
                </c:pt>
                <c:pt idx="9">
                  <c:v>0.98085198202805957</c:v>
                </c:pt>
                <c:pt idx="10">
                  <c:v>0.99928255672647859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datalabelsRange>
                <c15:f>results!$C$77:$M$77</c15:f>
                <c15:dlblRangeCache>
                  <c:ptCount val="11"/>
                  <c:pt idx="1">
                    <c:v>ns</c:v>
                  </c:pt>
                  <c:pt idx="2">
                    <c:v>***</c:v>
                  </c:pt>
                  <c:pt idx="3">
                    <c:v>****</c:v>
                  </c:pt>
                  <c:pt idx="4">
                    <c:v>****</c:v>
                  </c:pt>
                  <c:pt idx="5">
                    <c:v>****</c:v>
                  </c:pt>
                  <c:pt idx="6">
                    <c:v>***</c:v>
                  </c:pt>
                  <c:pt idx="7">
                    <c:v>*</c:v>
                  </c:pt>
                  <c:pt idx="8">
                    <c:v>*</c:v>
                  </c:pt>
                  <c:pt idx="9">
                    <c:v>ns</c:v>
                  </c:pt>
                  <c:pt idx="10">
                    <c:v>*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1-CA14-49DE-B1A7-5CF2EAD15F65}"/>
            </c:ext>
          </c:extLst>
        </c:ser>
        <c:ser>
          <c:idx val="0"/>
          <c:order val="1"/>
          <c:tx>
            <c:strRef>
              <c:f>results!$B$73</c:f>
              <c:strCache>
                <c:ptCount val="1"/>
                <c:pt idx="0">
                  <c:v>Treatment</c:v>
                </c:pt>
              </c:strCache>
            </c:strRef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square"/>
            <c:size val="7"/>
            <c:spPr>
              <a:solidFill>
                <a:srgbClr val="EB1515"/>
              </a:solidFill>
              <a:ln w="19050">
                <a:solidFill>
                  <a:schemeClr val="tx1"/>
                </a:solidFill>
              </a:ln>
              <a:effectLst/>
            </c:spPr>
          </c:marker>
          <c:dLbls>
            <c:delete val="1"/>
          </c:dLbls>
          <c:errBars>
            <c:errDir val="y"/>
            <c:errBarType val="both"/>
            <c:errValType val="cust"/>
            <c:noEndCap val="0"/>
            <c:plus>
              <c:numRef>
                <c:f>results!$C$75:$M$75</c:f>
                <c:numCache>
                  <c:formatCode>General</c:formatCode>
                  <c:ptCount val="11"/>
                  <c:pt idx="0">
                    <c:v>0</c:v>
                  </c:pt>
                  <c:pt idx="1">
                    <c:v>3.379286974689294E-2</c:v>
                  </c:pt>
                  <c:pt idx="2">
                    <c:v>3.7437044846561553E-2</c:v>
                  </c:pt>
                  <c:pt idx="3">
                    <c:v>4.4810096532938409E-2</c:v>
                  </c:pt>
                  <c:pt idx="4">
                    <c:v>2.3726017190636932E-2</c:v>
                  </c:pt>
                  <c:pt idx="5">
                    <c:v>2.0507533079801157E-2</c:v>
                  </c:pt>
                  <c:pt idx="6">
                    <c:v>7.2383570655217607E-3</c:v>
                  </c:pt>
                  <c:pt idx="7">
                    <c:v>2.7755093028792588E-2</c:v>
                  </c:pt>
                  <c:pt idx="8">
                    <c:v>1.5564060251324814E-2</c:v>
                  </c:pt>
                  <c:pt idx="9">
                    <c:v>5.0040248170881057E-3</c:v>
                  </c:pt>
                  <c:pt idx="10">
                    <c:v>2.2115818895734663E-3</c:v>
                  </c:pt>
                </c:numCache>
              </c:numRef>
            </c:plus>
            <c:minus>
              <c:numRef>
                <c:f>results!$C$75:$M$75</c:f>
                <c:numCache>
                  <c:formatCode>General</c:formatCode>
                  <c:ptCount val="11"/>
                  <c:pt idx="0">
                    <c:v>0</c:v>
                  </c:pt>
                  <c:pt idx="1">
                    <c:v>3.379286974689294E-2</c:v>
                  </c:pt>
                  <c:pt idx="2">
                    <c:v>3.7437044846561553E-2</c:v>
                  </c:pt>
                  <c:pt idx="3">
                    <c:v>4.4810096532938409E-2</c:v>
                  </c:pt>
                  <c:pt idx="4">
                    <c:v>2.3726017190636932E-2</c:v>
                  </c:pt>
                  <c:pt idx="5">
                    <c:v>2.0507533079801157E-2</c:v>
                  </c:pt>
                  <c:pt idx="6">
                    <c:v>7.2383570655217607E-3</c:v>
                  </c:pt>
                  <c:pt idx="7">
                    <c:v>2.7755093028792588E-2</c:v>
                  </c:pt>
                  <c:pt idx="8">
                    <c:v>1.5564060251324814E-2</c:v>
                  </c:pt>
                  <c:pt idx="9">
                    <c:v>5.0040248170881057E-3</c:v>
                  </c:pt>
                  <c:pt idx="10">
                    <c:v>2.2115818895734663E-3</c:v>
                  </c:pt>
                </c:numCache>
              </c:numRef>
            </c:minus>
            <c:spPr>
              <a:noFill/>
              <a:ln w="19050" cap="flat" cmpd="sng" algn="ctr">
                <a:solidFill>
                  <a:schemeClr val="tx1"/>
                </a:solidFill>
                <a:round/>
              </a:ln>
              <a:effectLst/>
            </c:spPr>
          </c:errBars>
          <c:cat>
            <c:strRef>
              <c:f>results!$C$72:$M$72</c:f>
              <c:strCache>
                <c:ptCount val="11"/>
                <c:pt idx="0">
                  <c:v>Day 0</c:v>
                </c:pt>
                <c:pt idx="1">
                  <c:v>Day 1</c:v>
                </c:pt>
                <c:pt idx="2">
                  <c:v>Day 2</c:v>
                </c:pt>
                <c:pt idx="3">
                  <c:v>Day 3</c:v>
                </c:pt>
                <c:pt idx="4">
                  <c:v>Day 4</c:v>
                </c:pt>
                <c:pt idx="5">
                  <c:v>Day 5</c:v>
                </c:pt>
                <c:pt idx="6">
                  <c:v>Day 6</c:v>
                </c:pt>
                <c:pt idx="7">
                  <c:v>Day 7</c:v>
                </c:pt>
                <c:pt idx="8">
                  <c:v>Day 8</c:v>
                </c:pt>
                <c:pt idx="9">
                  <c:v>Day 9</c:v>
                </c:pt>
                <c:pt idx="10">
                  <c:v>Day 10</c:v>
                </c:pt>
              </c:strCache>
            </c:strRef>
          </c:cat>
          <c:val>
            <c:numRef>
              <c:f>results!$C$73:$M$73</c:f>
              <c:numCache>
                <c:formatCode>0.0%</c:formatCode>
                <c:ptCount val="11"/>
                <c:pt idx="0">
                  <c:v>0</c:v>
                </c:pt>
                <c:pt idx="1">
                  <c:v>-3.2859953350402225E-3</c:v>
                </c:pt>
                <c:pt idx="2">
                  <c:v>2.8306316537249892E-2</c:v>
                </c:pt>
                <c:pt idx="3">
                  <c:v>6.1649286446845253E-2</c:v>
                </c:pt>
                <c:pt idx="4">
                  <c:v>0.19252953550209964</c:v>
                </c:pt>
                <c:pt idx="5">
                  <c:v>0.43218386233969913</c:v>
                </c:pt>
                <c:pt idx="6">
                  <c:v>0.72283761268375291</c:v>
                </c:pt>
                <c:pt idx="7">
                  <c:v>0.84758804866108794</c:v>
                </c:pt>
                <c:pt idx="8">
                  <c:v>0.90569433627009133</c:v>
                </c:pt>
                <c:pt idx="9">
                  <c:v>0.97515630089409411</c:v>
                </c:pt>
                <c:pt idx="10">
                  <c:v>0.99284386194942831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A14-49DE-B1A7-5CF2EAD15F65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389261024"/>
        <c:axId val="326693872"/>
      </c:lineChart>
      <c:catAx>
        <c:axId val="389261024"/>
        <c:scaling>
          <c:orientation val="minMax"/>
        </c:scaling>
        <c:delete val="0"/>
        <c:axPos val="b"/>
        <c:numFmt formatCode="General" sourceLinked="1"/>
        <c:majorTickMark val="none"/>
        <c:minorTickMark val="out"/>
        <c:tickLblPos val="nextTo"/>
        <c:spPr>
          <a:noFill/>
          <a:ln w="19050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IL"/>
          </a:p>
        </c:txPr>
        <c:crossAx val="326693872"/>
        <c:crosses val="autoZero"/>
        <c:auto val="1"/>
        <c:lblAlgn val="ctr"/>
        <c:lblOffset val="100"/>
        <c:noMultiLvlLbl val="0"/>
      </c:catAx>
      <c:valAx>
        <c:axId val="326693872"/>
        <c:scaling>
          <c:orientation val="minMax"/>
          <c:max val="1"/>
          <c:min val="-0.2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US" sz="1600" b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Wound coverage</a:t>
                </a:r>
              </a:p>
            </c:rich>
          </c:tx>
          <c:layout>
            <c:manualLayout>
              <c:xMode val="edge"/>
              <c:yMode val="edge"/>
              <c:x val="6.2996807198969579E-2"/>
              <c:y val="0.3354422701953683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IL"/>
            </a:p>
          </c:txPr>
        </c:title>
        <c:numFmt formatCode="0%" sourceLinked="0"/>
        <c:majorTickMark val="cross"/>
        <c:minorTickMark val="cross"/>
        <c:tickLblPos val="nextTo"/>
        <c:spPr>
          <a:noFill/>
          <a:ln w="19050"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IL"/>
          </a:p>
        </c:txPr>
        <c:crossAx val="389261024"/>
        <c:crosses val="autoZero"/>
        <c:crossBetween val="between"/>
        <c:majorUnit val="0.2"/>
        <c:min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390401013963831"/>
          <c:y val="0.63051887336374723"/>
          <c:w val="0.2540101192977578"/>
          <c:h val="9.2069922199293455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I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IL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800" b="0" i="0" baseline="0">
                <a:solidFill>
                  <a:sysClr val="windowText" lastClr="000000"/>
                </a:solidFill>
                <a:effectLst/>
              </a:rPr>
              <a:t>Theoretical treatment delays wound healing</a:t>
            </a:r>
            <a:endParaRPr lang="en-IL" sz="1600">
              <a:solidFill>
                <a:sysClr val="windowText" lastClr="000000"/>
              </a:solidFill>
              <a:effectLst/>
            </a:endParaRPr>
          </a:p>
          <a:p>
            <a:pPr>
              <a:defRPr>
                <a:solidFill>
                  <a:sysClr val="windowText" lastClr="000000"/>
                </a:solidFill>
              </a:defRPr>
            </a:pPr>
            <a:r>
              <a:rPr lang="en-US" sz="1800" b="0" i="0" baseline="0">
                <a:solidFill>
                  <a:sysClr val="windowText" lastClr="000000"/>
                </a:solidFill>
                <a:effectLst/>
              </a:rPr>
              <a:t>(bars chart)</a:t>
            </a:r>
            <a:endParaRPr lang="en-IL" sz="16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0.16169244566307134"/>
          <c:y val="2.403465023307190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IL"/>
        </a:p>
      </c:txPr>
    </c:title>
    <c:autoTitleDeleted val="0"/>
    <c:plotArea>
      <c:layout>
        <c:manualLayout>
          <c:layoutTarget val="inner"/>
          <c:xMode val="edge"/>
          <c:yMode val="edge"/>
          <c:x val="0.17673379260398839"/>
          <c:y val="0.20141157652477157"/>
          <c:w val="0.60747320258798909"/>
          <c:h val="0.6686844724310679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results!$B$74</c:f>
              <c:strCache>
                <c:ptCount val="1"/>
                <c:pt idx="0">
                  <c:v>Control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 w="25400">
              <a:solidFill>
                <a:schemeClr val="tx1"/>
              </a:solidFill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4716B4BF-0076-4D78-AE19-24900C412C05}" type="CELLRANGE">
                      <a:rPr lang="en-US"/>
                      <a:pPr/>
                      <a:t>[CELLRANGE]</a:t>
                    </a:fld>
                    <a:endParaRPr lang="en-IL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CA14-49DE-B1A7-5CF2EAD15F65}"/>
                </c:ext>
              </c:extLst>
            </c:dLbl>
            <c:dLbl>
              <c:idx val="1"/>
              <c:layout>
                <c:manualLayout>
                  <c:x val="-4.108671414202267E-17"/>
                  <c:y val="-1.9227781267334099E-2"/>
                </c:manualLayout>
              </c:layout>
              <c:tx>
                <c:rich>
                  <a:bodyPr/>
                  <a:lstStyle/>
                  <a:p>
                    <a:fld id="{7D574761-DFC0-4FFD-AD70-EE9B03D653A9}" type="CELLRANGE">
                      <a:rPr lang="en-US"/>
                      <a:pPr/>
                      <a:t>[CELLRANGE]</a:t>
                    </a:fld>
                    <a:endParaRPr lang="en-IL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CA14-49DE-B1A7-5CF2EAD15F65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AAF5FE2A-99BC-4061-B268-8616C45FFBB4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CA14-49DE-B1A7-5CF2EAD15F65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5D3CD8E3-31B6-4FDC-B4CA-658BA7437002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CA14-49DE-B1A7-5CF2EAD15F65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3E8AB308-14E7-40DD-83AC-E4838882992D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CA14-49DE-B1A7-5CF2EAD15F65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65EBE376-8F09-4FD2-B0D7-29526A92F262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CA14-49DE-B1A7-5CF2EAD15F65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4B52814D-FB67-4E3A-91AE-C611D7182996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CA14-49DE-B1A7-5CF2EAD15F65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DD6BC0C7-6817-42D3-B6C2-C007B51BD28E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CA14-49DE-B1A7-5CF2EAD15F65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49C2F5A8-75F3-4CE2-8B81-1B98D7FBD47B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CA14-49DE-B1A7-5CF2EAD15F65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B4307508-A49B-4EAC-A232-453254EE1D3A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CA14-49DE-B1A7-5CF2EAD15F65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A0AF5E7B-D9AF-4EEB-A24D-CE0CC04A8999}" type="CELLRANGE">
                      <a:rPr lang="en-IL"/>
                      <a:pPr/>
                      <a:t>[CELLRANGE]</a:t>
                    </a:fld>
                    <a:endParaRPr lang="en-IL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CA14-49DE-B1A7-5CF2EAD15F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IL"/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errBars>
            <c:errBarType val="both"/>
            <c:errValType val="cust"/>
            <c:noEndCap val="0"/>
            <c:plus>
              <c:numRef>
                <c:f>results!$C$76:$M$76</c:f>
                <c:numCache>
                  <c:formatCode>General</c:formatCode>
                  <c:ptCount val="11"/>
                  <c:pt idx="0">
                    <c:v>0</c:v>
                  </c:pt>
                  <c:pt idx="1">
                    <c:v>3.2556503910912936E-2</c:v>
                  </c:pt>
                  <c:pt idx="2">
                    <c:v>2.2371996794898603E-2</c:v>
                  </c:pt>
                  <c:pt idx="3">
                    <c:v>1.8918872333367084E-2</c:v>
                  </c:pt>
                  <c:pt idx="4">
                    <c:v>1.6291630003467873E-2</c:v>
                  </c:pt>
                  <c:pt idx="5">
                    <c:v>1.9650183822516057E-2</c:v>
                  </c:pt>
                  <c:pt idx="6">
                    <c:v>2.0884264287952918E-2</c:v>
                  </c:pt>
                  <c:pt idx="7">
                    <c:v>8.1642138013559712E-3</c:v>
                  </c:pt>
                  <c:pt idx="8">
                    <c:v>1.0356180005307988E-2</c:v>
                  </c:pt>
                  <c:pt idx="9">
                    <c:v>1.0674666499973508E-2</c:v>
                  </c:pt>
                  <c:pt idx="10">
                    <c:v>7.1744327352137505E-4</c:v>
                  </c:pt>
                </c:numCache>
              </c:numRef>
            </c:plus>
            <c:minus>
              <c:numRef>
                <c:f>results!$C$76:$M$76</c:f>
                <c:numCache>
                  <c:formatCode>General</c:formatCode>
                  <c:ptCount val="11"/>
                  <c:pt idx="0">
                    <c:v>0</c:v>
                  </c:pt>
                  <c:pt idx="1">
                    <c:v>3.2556503910912936E-2</c:v>
                  </c:pt>
                  <c:pt idx="2">
                    <c:v>2.2371996794898603E-2</c:v>
                  </c:pt>
                  <c:pt idx="3">
                    <c:v>1.8918872333367084E-2</c:v>
                  </c:pt>
                  <c:pt idx="4">
                    <c:v>1.6291630003467873E-2</c:v>
                  </c:pt>
                  <c:pt idx="5">
                    <c:v>1.9650183822516057E-2</c:v>
                  </c:pt>
                  <c:pt idx="6">
                    <c:v>2.0884264287952918E-2</c:v>
                  </c:pt>
                  <c:pt idx="7">
                    <c:v>8.1642138013559712E-3</c:v>
                  </c:pt>
                  <c:pt idx="8">
                    <c:v>1.0356180005307988E-2</c:v>
                  </c:pt>
                  <c:pt idx="9">
                    <c:v>1.0674666499973508E-2</c:v>
                  </c:pt>
                  <c:pt idx="10">
                    <c:v>7.1744327352137505E-4</c:v>
                  </c:pt>
                </c:numCache>
              </c:numRef>
            </c:minus>
            <c:spPr>
              <a:noFill/>
              <a:ln w="19050" cap="flat" cmpd="sng" algn="ctr">
                <a:solidFill>
                  <a:schemeClr val="tx1"/>
                </a:solidFill>
                <a:round/>
              </a:ln>
              <a:effectLst/>
            </c:spPr>
          </c:errBars>
          <c:cat>
            <c:strRef>
              <c:f>results!$C$72:$M$72</c:f>
              <c:strCache>
                <c:ptCount val="11"/>
                <c:pt idx="0">
                  <c:v>Day 0</c:v>
                </c:pt>
                <c:pt idx="1">
                  <c:v>Day 1</c:v>
                </c:pt>
                <c:pt idx="2">
                  <c:v>Day 2</c:v>
                </c:pt>
                <c:pt idx="3">
                  <c:v>Day 3</c:v>
                </c:pt>
                <c:pt idx="4">
                  <c:v>Day 4</c:v>
                </c:pt>
                <c:pt idx="5">
                  <c:v>Day 5</c:v>
                </c:pt>
                <c:pt idx="6">
                  <c:v>Day 6</c:v>
                </c:pt>
                <c:pt idx="7">
                  <c:v>Day 7</c:v>
                </c:pt>
                <c:pt idx="8">
                  <c:v>Day 8</c:v>
                </c:pt>
                <c:pt idx="9">
                  <c:v>Day 9</c:v>
                </c:pt>
                <c:pt idx="10">
                  <c:v>Day 10</c:v>
                </c:pt>
              </c:strCache>
            </c:strRef>
          </c:cat>
          <c:val>
            <c:numRef>
              <c:f>results!$C$74:$M$74</c:f>
              <c:numCache>
                <c:formatCode>0.0%</c:formatCode>
                <c:ptCount val="11"/>
                <c:pt idx="0">
                  <c:v>0</c:v>
                </c:pt>
                <c:pt idx="1">
                  <c:v>9.1673940512238469E-2</c:v>
                </c:pt>
                <c:pt idx="2">
                  <c:v>0.27923930921395429</c:v>
                </c:pt>
                <c:pt idx="3">
                  <c:v>0.41733535174461761</c:v>
                </c:pt>
                <c:pt idx="4">
                  <c:v>0.59355650782861302</c:v>
                </c:pt>
                <c:pt idx="5">
                  <c:v>0.75748445899063321</c:v>
                </c:pt>
                <c:pt idx="6">
                  <c:v>0.83898185960072802</c:v>
                </c:pt>
                <c:pt idx="7">
                  <c:v>0.91586577608430364</c:v>
                </c:pt>
                <c:pt idx="8">
                  <c:v>0.95350148341284102</c:v>
                </c:pt>
                <c:pt idx="9">
                  <c:v>0.98085198202805957</c:v>
                </c:pt>
                <c:pt idx="10">
                  <c:v>0.99928255672647859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results!$C$77:$M$77</c15:f>
                <c15:dlblRangeCache>
                  <c:ptCount val="11"/>
                  <c:pt idx="1">
                    <c:v>ns</c:v>
                  </c:pt>
                  <c:pt idx="2">
                    <c:v>***</c:v>
                  </c:pt>
                  <c:pt idx="3">
                    <c:v>****</c:v>
                  </c:pt>
                  <c:pt idx="4">
                    <c:v>****</c:v>
                  </c:pt>
                  <c:pt idx="5">
                    <c:v>****</c:v>
                  </c:pt>
                  <c:pt idx="6">
                    <c:v>***</c:v>
                  </c:pt>
                  <c:pt idx="7">
                    <c:v>*</c:v>
                  </c:pt>
                  <c:pt idx="8">
                    <c:v>*</c:v>
                  </c:pt>
                  <c:pt idx="9">
                    <c:v>ns</c:v>
                  </c:pt>
                  <c:pt idx="10">
                    <c:v>*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1-CA14-49DE-B1A7-5CF2EAD15F65}"/>
            </c:ext>
          </c:extLst>
        </c:ser>
        <c:ser>
          <c:idx val="0"/>
          <c:order val="1"/>
          <c:tx>
            <c:strRef>
              <c:f>results!$B$73</c:f>
              <c:strCache>
                <c:ptCount val="1"/>
                <c:pt idx="0">
                  <c:v>Treatment</c:v>
                </c:pt>
              </c:strCache>
            </c:strRef>
          </c:tx>
          <c:spPr>
            <a:solidFill>
              <a:srgbClr val="EB1515"/>
            </a:solidFill>
            <a:ln w="25400">
              <a:solidFill>
                <a:schemeClr val="tx1"/>
              </a:solidFill>
            </a:ln>
            <a:effectLst/>
          </c:spPr>
          <c:invertIfNegative val="0"/>
          <c:dLbls>
            <c:delete val="1"/>
          </c:dLbls>
          <c:errBars>
            <c:errBarType val="both"/>
            <c:errValType val="cust"/>
            <c:noEndCap val="0"/>
            <c:plus>
              <c:numRef>
                <c:f>results!$C$75:$M$75</c:f>
                <c:numCache>
                  <c:formatCode>General</c:formatCode>
                  <c:ptCount val="11"/>
                  <c:pt idx="0">
                    <c:v>0</c:v>
                  </c:pt>
                  <c:pt idx="1">
                    <c:v>3.379286974689294E-2</c:v>
                  </c:pt>
                  <c:pt idx="2">
                    <c:v>3.7437044846561553E-2</c:v>
                  </c:pt>
                  <c:pt idx="3">
                    <c:v>4.4810096532938409E-2</c:v>
                  </c:pt>
                  <c:pt idx="4">
                    <c:v>2.3726017190636932E-2</c:v>
                  </c:pt>
                  <c:pt idx="5">
                    <c:v>2.0507533079801157E-2</c:v>
                  </c:pt>
                  <c:pt idx="6">
                    <c:v>7.2383570655217607E-3</c:v>
                  </c:pt>
                  <c:pt idx="7">
                    <c:v>2.7755093028792588E-2</c:v>
                  </c:pt>
                  <c:pt idx="8">
                    <c:v>1.5564060251324814E-2</c:v>
                  </c:pt>
                  <c:pt idx="9">
                    <c:v>5.0040248170881057E-3</c:v>
                  </c:pt>
                  <c:pt idx="10">
                    <c:v>2.2115818895734663E-3</c:v>
                  </c:pt>
                </c:numCache>
              </c:numRef>
            </c:plus>
            <c:minus>
              <c:numRef>
                <c:f>results!$C$75:$M$75</c:f>
                <c:numCache>
                  <c:formatCode>General</c:formatCode>
                  <c:ptCount val="11"/>
                  <c:pt idx="0">
                    <c:v>0</c:v>
                  </c:pt>
                  <c:pt idx="1">
                    <c:v>3.379286974689294E-2</c:v>
                  </c:pt>
                  <c:pt idx="2">
                    <c:v>3.7437044846561553E-2</c:v>
                  </c:pt>
                  <c:pt idx="3">
                    <c:v>4.4810096532938409E-2</c:v>
                  </c:pt>
                  <c:pt idx="4">
                    <c:v>2.3726017190636932E-2</c:v>
                  </c:pt>
                  <c:pt idx="5">
                    <c:v>2.0507533079801157E-2</c:v>
                  </c:pt>
                  <c:pt idx="6">
                    <c:v>7.2383570655217607E-3</c:v>
                  </c:pt>
                  <c:pt idx="7">
                    <c:v>2.7755093028792588E-2</c:v>
                  </c:pt>
                  <c:pt idx="8">
                    <c:v>1.5564060251324814E-2</c:v>
                  </c:pt>
                  <c:pt idx="9">
                    <c:v>5.0040248170881057E-3</c:v>
                  </c:pt>
                  <c:pt idx="10">
                    <c:v>2.2115818895734663E-3</c:v>
                  </c:pt>
                </c:numCache>
              </c:numRef>
            </c:minus>
            <c:spPr>
              <a:noFill/>
              <a:ln w="19050" cap="flat" cmpd="sng" algn="ctr">
                <a:solidFill>
                  <a:schemeClr val="tx1"/>
                </a:solidFill>
                <a:round/>
              </a:ln>
              <a:effectLst/>
            </c:spPr>
          </c:errBars>
          <c:cat>
            <c:strRef>
              <c:f>results!$C$72:$M$72</c:f>
              <c:strCache>
                <c:ptCount val="11"/>
                <c:pt idx="0">
                  <c:v>Day 0</c:v>
                </c:pt>
                <c:pt idx="1">
                  <c:v>Day 1</c:v>
                </c:pt>
                <c:pt idx="2">
                  <c:v>Day 2</c:v>
                </c:pt>
                <c:pt idx="3">
                  <c:v>Day 3</c:v>
                </c:pt>
                <c:pt idx="4">
                  <c:v>Day 4</c:v>
                </c:pt>
                <c:pt idx="5">
                  <c:v>Day 5</c:v>
                </c:pt>
                <c:pt idx="6">
                  <c:v>Day 6</c:v>
                </c:pt>
                <c:pt idx="7">
                  <c:v>Day 7</c:v>
                </c:pt>
                <c:pt idx="8">
                  <c:v>Day 8</c:v>
                </c:pt>
                <c:pt idx="9">
                  <c:v>Day 9</c:v>
                </c:pt>
                <c:pt idx="10">
                  <c:v>Day 10</c:v>
                </c:pt>
              </c:strCache>
            </c:strRef>
          </c:cat>
          <c:val>
            <c:numRef>
              <c:f>results!$C$73:$M$73</c:f>
              <c:numCache>
                <c:formatCode>0.0%</c:formatCode>
                <c:ptCount val="11"/>
                <c:pt idx="0">
                  <c:v>0</c:v>
                </c:pt>
                <c:pt idx="1">
                  <c:v>-3.2859953350402225E-3</c:v>
                </c:pt>
                <c:pt idx="2">
                  <c:v>2.8306316537249892E-2</c:v>
                </c:pt>
                <c:pt idx="3">
                  <c:v>6.1649286446845253E-2</c:v>
                </c:pt>
                <c:pt idx="4">
                  <c:v>0.19252953550209964</c:v>
                </c:pt>
                <c:pt idx="5">
                  <c:v>0.43218386233969913</c:v>
                </c:pt>
                <c:pt idx="6">
                  <c:v>0.72283761268375291</c:v>
                </c:pt>
                <c:pt idx="7">
                  <c:v>0.84758804866108794</c:v>
                </c:pt>
                <c:pt idx="8">
                  <c:v>0.90569433627009133</c:v>
                </c:pt>
                <c:pt idx="9">
                  <c:v>0.97515630089409411</c:v>
                </c:pt>
                <c:pt idx="10">
                  <c:v>0.99284386194942831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14-49DE-B1A7-5CF2EAD15F6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389261024"/>
        <c:axId val="326693872"/>
      </c:barChart>
      <c:catAx>
        <c:axId val="389261024"/>
        <c:scaling>
          <c:orientation val="minMax"/>
        </c:scaling>
        <c:delete val="0"/>
        <c:axPos val="b"/>
        <c:numFmt formatCode="General" sourceLinked="1"/>
        <c:majorTickMark val="none"/>
        <c:minorTickMark val="out"/>
        <c:tickLblPos val="nextTo"/>
        <c:spPr>
          <a:noFill/>
          <a:ln w="19050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IL"/>
          </a:p>
        </c:txPr>
        <c:crossAx val="326693872"/>
        <c:crosses val="autoZero"/>
        <c:auto val="1"/>
        <c:lblAlgn val="ctr"/>
        <c:lblOffset val="100"/>
        <c:noMultiLvlLbl val="0"/>
      </c:catAx>
      <c:valAx>
        <c:axId val="326693872"/>
        <c:scaling>
          <c:orientation val="minMax"/>
          <c:max val="1"/>
          <c:min val="-0.2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US" sz="1600" b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Wound coverage</a:t>
                </a:r>
              </a:p>
            </c:rich>
          </c:tx>
          <c:layout>
            <c:manualLayout>
              <c:xMode val="edge"/>
              <c:yMode val="edge"/>
              <c:x val="1.8174419439787207E-2"/>
              <c:y val="0.3402492155122018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6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IL"/>
            </a:p>
          </c:txPr>
        </c:title>
        <c:numFmt formatCode="0%" sourceLinked="0"/>
        <c:majorTickMark val="cross"/>
        <c:minorTickMark val="cross"/>
        <c:tickLblPos val="nextTo"/>
        <c:spPr>
          <a:noFill/>
          <a:ln w="19050"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IL"/>
          </a:p>
        </c:txPr>
        <c:crossAx val="389261024"/>
        <c:crosses val="autoZero"/>
        <c:crossBetween val="between"/>
        <c:majorUnit val="0.2"/>
        <c:min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80146258627647893"/>
          <c:y val="0.64974666073431575"/>
          <c:w val="0.18709058763385614"/>
          <c:h val="0.10210822402106277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I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I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216423</xdr:colOff>
      <xdr:row>79</xdr:row>
      <xdr:rowOff>189348</xdr:rowOff>
    </xdr:from>
    <xdr:to>
      <xdr:col>7</xdr:col>
      <xdr:colOff>41234</xdr:colOff>
      <xdr:row>106</xdr:row>
      <xdr:rowOff>84941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B6A6B70-5862-4F0A-B539-F754A670210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397852</xdr:colOff>
      <xdr:row>79</xdr:row>
      <xdr:rowOff>189348</xdr:rowOff>
    </xdr:from>
    <xdr:to>
      <xdr:col>14</xdr:col>
      <xdr:colOff>222663</xdr:colOff>
      <xdr:row>106</xdr:row>
      <xdr:rowOff>84941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ADE18C14-5041-A033-1305-5D4C0BBC215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6B34E6-6AA2-2442-B6CD-556D9AF013E2}">
  <dimension ref="A1:AT92"/>
  <sheetViews>
    <sheetView tabSelected="1" zoomScale="70" zoomScaleNormal="70" workbookViewId="0">
      <selection activeCell="E74" sqref="E74"/>
    </sheetView>
  </sheetViews>
  <sheetFormatPr defaultColWidth="11" defaultRowHeight="15.5" x14ac:dyDescent="0.35"/>
  <sheetData>
    <row r="1" spans="1:46" ht="23.5" x14ac:dyDescent="0.55000000000000004">
      <c r="A1" s="35" t="s">
        <v>40</v>
      </c>
    </row>
    <row r="2" spans="1:46" x14ac:dyDescent="0.35">
      <c r="A2" s="36" t="s">
        <v>37</v>
      </c>
    </row>
    <row r="3" spans="1:46" x14ac:dyDescent="0.35">
      <c r="A3" s="1"/>
    </row>
    <row r="4" spans="1:46" ht="21" x14ac:dyDescent="0.5">
      <c r="A4" s="7" t="s">
        <v>41</v>
      </c>
    </row>
    <row r="5" spans="1:46" s="8" customFormat="1" x14ac:dyDescent="0.35">
      <c r="A5" s="16" t="s">
        <v>0</v>
      </c>
      <c r="B5" s="19" t="s">
        <v>1</v>
      </c>
      <c r="C5" s="11" t="s">
        <v>2</v>
      </c>
      <c r="D5" s="12"/>
      <c r="E5" s="12"/>
      <c r="F5" s="13"/>
      <c r="G5" s="11" t="s">
        <v>6</v>
      </c>
      <c r="H5" s="12"/>
      <c r="I5" s="12"/>
      <c r="J5" s="13"/>
      <c r="K5" s="11" t="s">
        <v>9</v>
      </c>
      <c r="L5" s="12"/>
      <c r="M5" s="12"/>
      <c r="N5" s="12"/>
      <c r="O5" s="11" t="s">
        <v>3</v>
      </c>
      <c r="P5" s="12"/>
      <c r="Q5" s="12"/>
      <c r="R5" s="13"/>
      <c r="S5" s="11" t="s">
        <v>4</v>
      </c>
      <c r="T5" s="12"/>
      <c r="U5" s="12"/>
      <c r="V5" s="12"/>
      <c r="W5" s="11" t="s">
        <v>10</v>
      </c>
      <c r="X5" s="12"/>
      <c r="Y5" s="12"/>
      <c r="Z5" s="13"/>
      <c r="AA5" s="11" t="s">
        <v>7</v>
      </c>
      <c r="AB5" s="12"/>
      <c r="AC5" s="12"/>
      <c r="AD5" s="13"/>
      <c r="AE5" s="11" t="s">
        <v>11</v>
      </c>
      <c r="AF5" s="12"/>
      <c r="AG5" s="12"/>
      <c r="AH5" s="13"/>
      <c r="AI5" s="11" t="s">
        <v>12</v>
      </c>
      <c r="AJ5" s="12"/>
      <c r="AK5" s="12"/>
      <c r="AL5" s="13"/>
      <c r="AM5" s="11" t="s">
        <v>5</v>
      </c>
      <c r="AN5" s="12"/>
      <c r="AO5" s="12"/>
      <c r="AP5" s="13"/>
      <c r="AQ5" s="11" t="s">
        <v>13</v>
      </c>
      <c r="AR5" s="12"/>
      <c r="AS5" s="12"/>
      <c r="AT5" s="13"/>
    </row>
    <row r="6" spans="1:46" s="10" customFormat="1" x14ac:dyDescent="0.35">
      <c r="A6" s="33" t="s">
        <v>16</v>
      </c>
      <c r="B6" s="19" t="s">
        <v>18</v>
      </c>
      <c r="C6" s="40">
        <v>51548.879506859979</v>
      </c>
      <c r="D6" s="41">
        <v>51177.89197143817</v>
      </c>
      <c r="E6" s="41">
        <v>50724.803253433834</v>
      </c>
      <c r="F6" s="42">
        <v>51492.644875615348</v>
      </c>
      <c r="G6" s="40">
        <v>51065.152711319904</v>
      </c>
      <c r="H6" s="41">
        <v>51880.336839650416</v>
      </c>
      <c r="I6" s="41">
        <v>51608.578811977066</v>
      </c>
      <c r="J6" s="42">
        <v>51667.724611903264</v>
      </c>
      <c r="K6" s="40">
        <v>48293.423903759067</v>
      </c>
      <c r="L6" s="41">
        <v>48846.937153275074</v>
      </c>
      <c r="M6" s="41">
        <v>48250.153822582797</v>
      </c>
      <c r="N6" s="41">
        <v>48633.467153368154</v>
      </c>
      <c r="O6" s="40">
        <v>52077.278540876345</v>
      </c>
      <c r="P6" s="41">
        <v>52277.524704520329</v>
      </c>
      <c r="Q6" s="41">
        <v>52785.975634737588</v>
      </c>
      <c r="R6" s="42">
        <v>52451.776568228976</v>
      </c>
      <c r="S6" s="40">
        <v>43980.579077105176</v>
      </c>
      <c r="T6" s="41">
        <v>43083.521497399488</v>
      </c>
      <c r="U6" s="41">
        <v>43338.632086621939</v>
      </c>
      <c r="V6" s="41">
        <v>43553.097504179459</v>
      </c>
      <c r="W6" s="40">
        <v>30443.624348348952</v>
      </c>
      <c r="X6" s="41">
        <v>31153.337756397847</v>
      </c>
      <c r="Y6" s="41">
        <v>31324.688610428726</v>
      </c>
      <c r="Z6" s="42">
        <v>30917.674036403347</v>
      </c>
      <c r="AA6" s="40">
        <v>13917.651480407916</v>
      </c>
      <c r="AB6" s="41">
        <v>14343.451232227488</v>
      </c>
      <c r="AC6" s="41">
        <v>13669.991758183673</v>
      </c>
      <c r="AD6" s="42">
        <v>13627.730753864857</v>
      </c>
      <c r="AE6" s="40">
        <v>11796.20601918333</v>
      </c>
      <c r="AF6" s="41">
        <v>12510.227901601733</v>
      </c>
      <c r="AG6" s="41">
        <v>13229.081344131795</v>
      </c>
      <c r="AH6" s="42">
        <v>12389.984115758196</v>
      </c>
      <c r="AI6" s="40">
        <v>6477.3140262785473</v>
      </c>
      <c r="AJ6" s="41">
        <v>5458.6554136825207</v>
      </c>
      <c r="AK6" s="41">
        <v>6214.8895001560759</v>
      </c>
      <c r="AL6" s="42">
        <v>5024.887397489063</v>
      </c>
      <c r="AM6" s="40">
        <v>1298.2980517995552</v>
      </c>
      <c r="AN6" s="41">
        <v>1050.8189219783894</v>
      </c>
      <c r="AO6" s="41">
        <v>1432.1835706041577</v>
      </c>
      <c r="AP6" s="42">
        <v>1730.6614748639295</v>
      </c>
      <c r="AQ6" s="40">
        <v>500.21115511047719</v>
      </c>
      <c r="AR6" s="41">
        <v>540.32118049249584</v>
      </c>
      <c r="AS6" s="41">
        <v>415.77336952780934</v>
      </c>
      <c r="AT6" s="42">
        <v>918.49768509267051</v>
      </c>
    </row>
    <row r="7" spans="1:46" s="10" customFormat="1" x14ac:dyDescent="0.35">
      <c r="A7" s="17" t="s">
        <v>16</v>
      </c>
      <c r="B7" s="20" t="s">
        <v>19</v>
      </c>
      <c r="C7" s="43">
        <v>60401.084165039581</v>
      </c>
      <c r="D7" s="44">
        <v>59880.72991953868</v>
      </c>
      <c r="E7" s="44">
        <v>61444.053859145439</v>
      </c>
      <c r="F7" s="45">
        <v>61271.876933403953</v>
      </c>
      <c r="G7" s="43">
        <v>52843.398561697097</v>
      </c>
      <c r="H7" s="44">
        <v>52578.553092489063</v>
      </c>
      <c r="I7" s="44">
        <v>53336.712875929894</v>
      </c>
      <c r="J7" s="45">
        <v>52623.642850578428</v>
      </c>
      <c r="K7" s="43">
        <v>50227.619481513597</v>
      </c>
      <c r="L7" s="44">
        <v>49612.581416052999</v>
      </c>
      <c r="M7" s="44">
        <v>51188.274523753476</v>
      </c>
      <c r="N7" s="44">
        <v>49844.692200301157</v>
      </c>
      <c r="O7" s="43">
        <v>44834.628124560259</v>
      </c>
      <c r="P7" s="44">
        <v>45865.175388875985</v>
      </c>
      <c r="Q7" s="44">
        <v>44478.518655459244</v>
      </c>
      <c r="R7" s="45">
        <v>44447.130277092627</v>
      </c>
      <c r="S7" s="43">
        <v>44934.209989682371</v>
      </c>
      <c r="T7" s="44">
        <v>44858.660854852991</v>
      </c>
      <c r="U7" s="44">
        <v>45069.68285800764</v>
      </c>
      <c r="V7" s="44">
        <v>45585.936905514223</v>
      </c>
      <c r="W7" s="43">
        <v>34469.768771160845</v>
      </c>
      <c r="X7" s="44">
        <v>34578.258591744787</v>
      </c>
      <c r="Y7" s="44">
        <v>33900.11207464998</v>
      </c>
      <c r="Z7" s="45">
        <v>33748.628783021035</v>
      </c>
      <c r="AA7" s="43">
        <v>16676.660189722748</v>
      </c>
      <c r="AB7" s="44">
        <v>17450.499656932432</v>
      </c>
      <c r="AC7" s="44">
        <v>16612.780894392388</v>
      </c>
      <c r="AD7" s="45">
        <v>16359.592905907524</v>
      </c>
      <c r="AE7" s="43">
        <v>3273.2541720591344</v>
      </c>
      <c r="AF7" s="44">
        <v>2672.8541157532422</v>
      </c>
      <c r="AG7" s="44">
        <v>1642.5718303563353</v>
      </c>
      <c r="AH7" s="45">
        <v>1882.4652065116175</v>
      </c>
      <c r="AI7" s="43">
        <v>1952.3451388696999</v>
      </c>
      <c r="AJ7" s="44">
        <v>1736.2210695408</v>
      </c>
      <c r="AK7" s="44">
        <v>1053.229855217</v>
      </c>
      <c r="AL7" s="45">
        <v>1553.3540961103499</v>
      </c>
      <c r="AM7" s="43">
        <v>1467.1105010585452</v>
      </c>
      <c r="AN7" s="44">
        <v>1367.0252944590659</v>
      </c>
      <c r="AO7" s="44">
        <v>1990.6333476049442</v>
      </c>
      <c r="AP7" s="45">
        <v>1448.7505825516341</v>
      </c>
      <c r="AQ7" s="43">
        <v>1045.747316837922</v>
      </c>
      <c r="AR7" s="44">
        <v>442.01175484397845</v>
      </c>
      <c r="AS7" s="44">
        <v>794.4398555860198</v>
      </c>
      <c r="AT7" s="45">
        <v>967.95306799172977</v>
      </c>
    </row>
    <row r="8" spans="1:46" s="10" customFormat="1" x14ac:dyDescent="0.35">
      <c r="A8" s="17" t="s">
        <v>16</v>
      </c>
      <c r="B8" s="20" t="s">
        <v>20</v>
      </c>
      <c r="C8" s="43">
        <v>56587.012108453288</v>
      </c>
      <c r="D8" s="44">
        <v>56244.345253727763</v>
      </c>
      <c r="E8" s="44">
        <v>56210.960146818703</v>
      </c>
      <c r="F8" s="45">
        <v>56770.786367228393</v>
      </c>
      <c r="G8" s="43">
        <v>56379.070550601573</v>
      </c>
      <c r="H8" s="44">
        <v>55761.340145443981</v>
      </c>
      <c r="I8" s="44">
        <v>55576.188901652815</v>
      </c>
      <c r="J8" s="45">
        <v>55284.706577092897</v>
      </c>
      <c r="K8" s="43">
        <v>52133.225410094441</v>
      </c>
      <c r="L8" s="44">
        <v>52173.728262029392</v>
      </c>
      <c r="M8" s="44">
        <v>53363.15391495423</v>
      </c>
      <c r="N8" s="44">
        <v>52512.617944023565</v>
      </c>
      <c r="O8" s="43">
        <v>54185.296063035552</v>
      </c>
      <c r="P8" s="44">
        <v>52603.534207971665</v>
      </c>
      <c r="Q8" s="44">
        <v>52711.962601740401</v>
      </c>
      <c r="R8" s="45">
        <v>53684.857019078874</v>
      </c>
      <c r="S8" s="43">
        <v>42421.790342630782</v>
      </c>
      <c r="T8" s="44">
        <v>42775.91006113711</v>
      </c>
      <c r="U8" s="44">
        <v>41760.084990049167</v>
      </c>
      <c r="V8" s="44">
        <v>42604.144073991185</v>
      </c>
      <c r="W8" s="43">
        <v>28270.9522246009</v>
      </c>
      <c r="X8" s="44">
        <v>26408.865495389531</v>
      </c>
      <c r="Y8" s="44">
        <v>26744.955905542331</v>
      </c>
      <c r="Z8" s="45">
        <v>27480.05080490846</v>
      </c>
      <c r="AA8" s="43">
        <v>15809.008752560079</v>
      </c>
      <c r="AB8" s="44">
        <v>15657.779840089992</v>
      </c>
      <c r="AC8" s="44">
        <v>15678.794896251537</v>
      </c>
      <c r="AD8" s="45">
        <v>14326.312808788321</v>
      </c>
      <c r="AE8" s="43">
        <v>8290.5528033052378</v>
      </c>
      <c r="AF8" s="44">
        <v>8777.9505856744618</v>
      </c>
      <c r="AG8" s="44">
        <v>7829.0904711801677</v>
      </c>
      <c r="AH8" s="45">
        <v>8864.1543226476588</v>
      </c>
      <c r="AI8" s="43">
        <v>5768.6483883096698</v>
      </c>
      <c r="AJ8" s="44">
        <v>5976.3256103407412</v>
      </c>
      <c r="AK8" s="44">
        <v>4711.8727728107451</v>
      </c>
      <c r="AL8" s="45">
        <v>4465.8217055490404</v>
      </c>
      <c r="AM8" s="43">
        <v>489.15716057227553</v>
      </c>
      <c r="AN8" s="44">
        <v>552.92420826997375</v>
      </c>
      <c r="AO8" s="44">
        <v>269.08609989071078</v>
      </c>
      <c r="AP8" s="45">
        <v>547.13781589890209</v>
      </c>
      <c r="AQ8" s="43">
        <v>0</v>
      </c>
      <c r="AR8" s="44">
        <v>0</v>
      </c>
      <c r="AS8" s="44">
        <v>0</v>
      </c>
      <c r="AT8" s="45">
        <v>0</v>
      </c>
    </row>
    <row r="9" spans="1:46" s="10" customFormat="1" x14ac:dyDescent="0.35">
      <c r="A9" s="17" t="s">
        <v>16</v>
      </c>
      <c r="B9" s="20" t="s">
        <v>21</v>
      </c>
      <c r="C9" s="43">
        <v>50973.451726801002</v>
      </c>
      <c r="D9" s="44">
        <v>52001.095992987532</v>
      </c>
      <c r="E9" s="44">
        <v>51508.305350258735</v>
      </c>
      <c r="F9" s="45">
        <v>50895.382532961179</v>
      </c>
      <c r="G9" s="43">
        <v>54121.835447653604</v>
      </c>
      <c r="H9" s="44">
        <v>53768.241133588956</v>
      </c>
      <c r="I9" s="44">
        <v>54245.445758046168</v>
      </c>
      <c r="J9" s="45">
        <v>54524.301869221978</v>
      </c>
      <c r="K9" s="43">
        <v>52701.081295740674</v>
      </c>
      <c r="L9" s="44">
        <v>54074.976060294226</v>
      </c>
      <c r="M9" s="44">
        <v>54126.6423105668</v>
      </c>
      <c r="N9" s="44">
        <v>53613.819641788839</v>
      </c>
      <c r="O9" s="43">
        <v>52161.676173279593</v>
      </c>
      <c r="P9" s="44">
        <v>53081.856068300302</v>
      </c>
      <c r="Q9" s="44">
        <v>52651.731280574626</v>
      </c>
      <c r="R9" s="45">
        <v>52552.499374641768</v>
      </c>
      <c r="S9" s="43">
        <v>41247.882858461744</v>
      </c>
      <c r="T9" s="44">
        <v>41478.897235021286</v>
      </c>
      <c r="U9" s="44">
        <v>41497.485331066688</v>
      </c>
      <c r="V9" s="44">
        <v>42162.174888204449</v>
      </c>
      <c r="W9" s="43">
        <v>30178.752079319893</v>
      </c>
      <c r="X9" s="44">
        <v>29570.291662952248</v>
      </c>
      <c r="Y9" s="44">
        <v>30106.748141541895</v>
      </c>
      <c r="Z9" s="45">
        <v>29704.628972350798</v>
      </c>
      <c r="AA9" s="43">
        <v>16576.712370312078</v>
      </c>
      <c r="AB9" s="44">
        <v>15013.24371349817</v>
      </c>
      <c r="AC9" s="44">
        <v>16233.201428761293</v>
      </c>
      <c r="AD9" s="45">
        <v>14781.188719886217</v>
      </c>
      <c r="AE9" s="43">
        <v>7037.4829722505219</v>
      </c>
      <c r="AF9" s="44">
        <v>6493.6577699293748</v>
      </c>
      <c r="AG9" s="44">
        <v>8256.8309920212214</v>
      </c>
      <c r="AH9" s="45">
        <v>7862.1602199154595</v>
      </c>
      <c r="AI9" s="43">
        <v>7818.884058627842</v>
      </c>
      <c r="AJ9" s="44">
        <v>7580.3115824635906</v>
      </c>
      <c r="AK9" s="44">
        <v>6747.6075398741486</v>
      </c>
      <c r="AL9" s="45">
        <v>6335.3894093848385</v>
      </c>
      <c r="AM9" s="43">
        <v>987.6280370093267</v>
      </c>
      <c r="AN9" s="44">
        <v>673.66523838823036</v>
      </c>
      <c r="AO9" s="44">
        <v>468.9899826168504</v>
      </c>
      <c r="AP9" s="45">
        <v>825.96549954165437</v>
      </c>
      <c r="AQ9" s="43">
        <v>208.67735985631001</v>
      </c>
      <c r="AR9" s="44">
        <v>224.43266324800001</v>
      </c>
      <c r="AS9" s="44">
        <v>209.21668020083001</v>
      </c>
      <c r="AT9" s="45">
        <v>262.98385371838998</v>
      </c>
    </row>
    <row r="10" spans="1:46" s="10" customFormat="1" x14ac:dyDescent="0.35">
      <c r="A10" s="17" t="s">
        <v>16</v>
      </c>
      <c r="B10" s="20" t="s">
        <v>22</v>
      </c>
      <c r="C10" s="43">
        <v>50785.924973056994</v>
      </c>
      <c r="D10" s="44">
        <v>51992.25452752602</v>
      </c>
      <c r="E10" s="44">
        <v>51729.467710119156</v>
      </c>
      <c r="F10" s="45">
        <v>52057.768322973185</v>
      </c>
      <c r="G10" s="43">
        <v>57359.76364518745</v>
      </c>
      <c r="H10" s="44">
        <v>58047.265903277839</v>
      </c>
      <c r="I10" s="44">
        <v>57860.737043134839</v>
      </c>
      <c r="J10" s="45">
        <v>57653.508510424334</v>
      </c>
      <c r="K10" s="43">
        <v>51274.68774940609</v>
      </c>
      <c r="L10" s="44">
        <v>52264.27070755091</v>
      </c>
      <c r="M10" s="44">
        <v>51900.242508831405</v>
      </c>
      <c r="N10" s="44">
        <v>50461.051622174484</v>
      </c>
      <c r="O10" s="43">
        <v>51376.377235680353</v>
      </c>
      <c r="P10" s="44">
        <v>52132.572922077168</v>
      </c>
      <c r="Q10" s="44">
        <v>52340.070923872954</v>
      </c>
      <c r="R10" s="45">
        <v>51381.611695999687</v>
      </c>
      <c r="S10" s="43">
        <v>46307.749989471922</v>
      </c>
      <c r="T10" s="44">
        <v>45847.390185021613</v>
      </c>
      <c r="U10" s="44">
        <v>46989.689892744311</v>
      </c>
      <c r="V10" s="44">
        <v>45731.144242271846</v>
      </c>
      <c r="W10" s="43">
        <v>28621.437921461376</v>
      </c>
      <c r="X10" s="44">
        <v>28595.399657877788</v>
      </c>
      <c r="Y10" s="44">
        <v>27775.505294087656</v>
      </c>
      <c r="Z10" s="45">
        <v>28517.587854339428</v>
      </c>
      <c r="AA10" s="43">
        <v>12113.330889061246</v>
      </c>
      <c r="AB10" s="44">
        <v>12646.145844794199</v>
      </c>
      <c r="AC10" s="44">
        <v>13832.970819796625</v>
      </c>
      <c r="AD10" s="45">
        <v>13402.37777803198</v>
      </c>
      <c r="AE10" s="43">
        <v>7474.1044201072218</v>
      </c>
      <c r="AF10" s="44">
        <v>7086.8477570671539</v>
      </c>
      <c r="AG10" s="44">
        <v>7054.1856747983775</v>
      </c>
      <c r="AH10" s="45">
        <v>8023.5319237053764</v>
      </c>
      <c r="AI10" s="43">
        <v>4523</v>
      </c>
      <c r="AJ10" s="44">
        <v>4231</v>
      </c>
      <c r="AK10" s="44">
        <v>4643</v>
      </c>
      <c r="AL10" s="45">
        <v>4531</v>
      </c>
      <c r="AM10" s="43">
        <v>1816.248147610826</v>
      </c>
      <c r="AN10" s="44">
        <v>1707.2039882759448</v>
      </c>
      <c r="AO10" s="44">
        <v>1403.7077059798598</v>
      </c>
      <c r="AP10" s="45">
        <v>1449.1050355415809</v>
      </c>
      <c r="AQ10" s="43">
        <v>142.41828666421</v>
      </c>
      <c r="AR10" s="44">
        <v>171.37241556101</v>
      </c>
      <c r="AS10" s="44">
        <v>125.36207551699</v>
      </c>
      <c r="AT10" s="45">
        <v>170.30523235467999</v>
      </c>
    </row>
    <row r="11" spans="1:46" s="10" customFormat="1" x14ac:dyDescent="0.35">
      <c r="A11" s="18" t="s">
        <v>16</v>
      </c>
      <c r="B11" s="21" t="s">
        <v>35</v>
      </c>
      <c r="C11" s="46">
        <v>53858.774416679305</v>
      </c>
      <c r="D11" s="47">
        <v>53651.706832747084</v>
      </c>
      <c r="E11" s="47">
        <v>53444.699745554724</v>
      </c>
      <c r="F11" s="48">
        <v>52915.263437416776</v>
      </c>
      <c r="G11" s="46">
        <v>52706.939190624798</v>
      </c>
      <c r="H11" s="47">
        <v>52941.445354802294</v>
      </c>
      <c r="I11" s="47">
        <v>52446.594178390224</v>
      </c>
      <c r="J11" s="48">
        <v>52182.547044101884</v>
      </c>
      <c r="K11" s="46">
        <v>57449.327674660941</v>
      </c>
      <c r="L11" s="47">
        <v>58540.400441061021</v>
      </c>
      <c r="M11" s="47">
        <v>58020.664690356614</v>
      </c>
      <c r="N11" s="47">
        <v>57984.127511140774</v>
      </c>
      <c r="O11" s="46">
        <v>48022.094720028792</v>
      </c>
      <c r="P11" s="47">
        <v>48453.588963387803</v>
      </c>
      <c r="Q11" s="47">
        <v>47177.402926423398</v>
      </c>
      <c r="R11" s="48">
        <v>48024.610636762307</v>
      </c>
      <c r="S11" s="46">
        <v>42517.255997870532</v>
      </c>
      <c r="T11" s="47">
        <v>42598.510453033523</v>
      </c>
      <c r="U11" s="47">
        <v>42816.59870390821</v>
      </c>
      <c r="V11" s="47">
        <v>42606.318629824498</v>
      </c>
      <c r="W11" s="46">
        <v>33851.986139506444</v>
      </c>
      <c r="X11" s="47">
        <v>33519.018295002505</v>
      </c>
      <c r="Y11" s="47">
        <v>33300.942838504845</v>
      </c>
      <c r="Z11" s="48">
        <v>33244.7212500897</v>
      </c>
      <c r="AA11" s="46">
        <v>15121.629519815946</v>
      </c>
      <c r="AB11" s="47">
        <v>15034.52238402389</v>
      </c>
      <c r="AC11" s="47">
        <v>16215.386846557638</v>
      </c>
      <c r="AD11" s="48">
        <v>15006.944184131849</v>
      </c>
      <c r="AE11" s="46">
        <v>11243.33944216851</v>
      </c>
      <c r="AF11" s="47">
        <v>10895.040581116322</v>
      </c>
      <c r="AG11" s="47">
        <v>9809.7460697171973</v>
      </c>
      <c r="AH11" s="48">
        <v>9655.3616422946288</v>
      </c>
      <c r="AI11" s="46">
        <v>5874.6767853365036</v>
      </c>
      <c r="AJ11" s="47">
        <v>5481.0900163255055</v>
      </c>
      <c r="AK11" s="47">
        <v>5460.1642605454072</v>
      </c>
      <c r="AL11" s="48">
        <v>6435.4697047042018</v>
      </c>
      <c r="AM11" s="46">
        <v>2230.1659841303399</v>
      </c>
      <c r="AN11" s="47">
        <v>2289.4220629114502</v>
      </c>
      <c r="AO11" s="47">
        <v>2063.4861891877799</v>
      </c>
      <c r="AP11" s="48">
        <v>2583.0886230043402</v>
      </c>
      <c r="AQ11" s="46">
        <v>560.63197618744005</v>
      </c>
      <c r="AR11" s="47">
        <v>538.05091048378995</v>
      </c>
      <c r="AS11" s="47">
        <v>592.62769104277004</v>
      </c>
      <c r="AT11" s="48">
        <v>579.04854068273005</v>
      </c>
    </row>
    <row r="12" spans="1:46" s="10" customFormat="1" x14ac:dyDescent="0.35">
      <c r="A12" s="17" t="s">
        <v>17</v>
      </c>
      <c r="B12" s="20" t="s">
        <v>23</v>
      </c>
      <c r="C12" s="43">
        <v>52253.42536526655</v>
      </c>
      <c r="D12" s="44">
        <v>53596.283274397007</v>
      </c>
      <c r="E12" s="44">
        <v>53686.108835494379</v>
      </c>
      <c r="F12" s="45">
        <v>53216.855130580327</v>
      </c>
      <c r="G12" s="43">
        <v>46341.342155511331</v>
      </c>
      <c r="H12" s="44">
        <v>45963.724669850082</v>
      </c>
      <c r="I12" s="44">
        <v>46261.482051205094</v>
      </c>
      <c r="J12" s="45">
        <v>46224.962482835384</v>
      </c>
      <c r="K12" s="43">
        <v>41653.637685457055</v>
      </c>
      <c r="L12" s="44">
        <v>41119.442461182851</v>
      </c>
      <c r="M12" s="44">
        <v>40656.210049423629</v>
      </c>
      <c r="N12" s="44">
        <v>40050.660963252143</v>
      </c>
      <c r="O12" s="43">
        <v>29893.091612745284</v>
      </c>
      <c r="P12" s="44">
        <v>29922.163517599689</v>
      </c>
      <c r="Q12" s="44">
        <v>29728.024180552318</v>
      </c>
      <c r="R12" s="45">
        <v>30206.719001877562</v>
      </c>
      <c r="S12" s="43">
        <v>24589.527190540462</v>
      </c>
      <c r="T12" s="44">
        <v>24201.024059762072</v>
      </c>
      <c r="U12" s="44">
        <v>23291.96507788447</v>
      </c>
      <c r="V12" s="44">
        <v>24831.25977397514</v>
      </c>
      <c r="W12" s="43">
        <v>16039.208606964618</v>
      </c>
      <c r="X12" s="44">
        <v>16393.02200430114</v>
      </c>
      <c r="Y12" s="44">
        <v>15351.817035311689</v>
      </c>
      <c r="Z12" s="45">
        <v>15474.156309457938</v>
      </c>
      <c r="AA12" s="43">
        <v>10975.783808385817</v>
      </c>
      <c r="AB12" s="44">
        <v>9166.7976916839452</v>
      </c>
      <c r="AC12" s="44">
        <v>9894.2943670595105</v>
      </c>
      <c r="AD12" s="45">
        <v>10481.503096103688</v>
      </c>
      <c r="AE12" s="43">
        <v>4565.6243275435045</v>
      </c>
      <c r="AF12" s="44">
        <v>4111.5014817823876</v>
      </c>
      <c r="AG12" s="44">
        <v>4913.0297410491239</v>
      </c>
      <c r="AH12" s="45">
        <v>5173.6728665151204</v>
      </c>
      <c r="AI12" s="43">
        <v>1704.0024006374799</v>
      </c>
      <c r="AJ12" s="44">
        <v>1590.45627628494</v>
      </c>
      <c r="AK12" s="44">
        <v>1083.8279639913201</v>
      </c>
      <c r="AL12" s="45">
        <v>1347.4573721607801</v>
      </c>
      <c r="AM12" s="43">
        <v>391.11291851225099</v>
      </c>
      <c r="AN12" s="44">
        <v>327.901880339782</v>
      </c>
      <c r="AO12" s="44">
        <v>336.82515657192999</v>
      </c>
      <c r="AP12" s="45">
        <v>410.33615584810599</v>
      </c>
      <c r="AQ12" s="43">
        <v>0</v>
      </c>
      <c r="AR12" s="44">
        <v>0</v>
      </c>
      <c r="AS12" s="44">
        <v>0</v>
      </c>
      <c r="AT12" s="45">
        <v>0</v>
      </c>
    </row>
    <row r="13" spans="1:46" s="10" customFormat="1" x14ac:dyDescent="0.35">
      <c r="A13" s="17" t="s">
        <v>17</v>
      </c>
      <c r="B13" s="20" t="s">
        <v>24</v>
      </c>
      <c r="C13" s="43">
        <v>54961.215285222839</v>
      </c>
      <c r="D13" s="44">
        <v>56849.039012067107</v>
      </c>
      <c r="E13" s="44">
        <v>56232.044514560868</v>
      </c>
      <c r="F13" s="45">
        <v>56323.787339244496</v>
      </c>
      <c r="G13" s="43">
        <v>49725.27621883039</v>
      </c>
      <c r="H13" s="44">
        <v>51195.493781453159</v>
      </c>
      <c r="I13" s="44">
        <v>50952.855774784904</v>
      </c>
      <c r="J13" s="45">
        <v>49840.709407020622</v>
      </c>
      <c r="K13" s="43">
        <v>35832.186587211268</v>
      </c>
      <c r="L13" s="44">
        <v>34516.318999032883</v>
      </c>
      <c r="M13" s="44">
        <v>35139.449382568018</v>
      </c>
      <c r="N13" s="44">
        <v>35880.991193584807</v>
      </c>
      <c r="O13" s="43">
        <v>36699.233726642291</v>
      </c>
      <c r="P13" s="44">
        <v>36937.519125035469</v>
      </c>
      <c r="Q13" s="44">
        <v>36561.698406024938</v>
      </c>
      <c r="R13" s="45">
        <v>37398.526534875127</v>
      </c>
      <c r="S13" s="43">
        <v>21518.849038289834</v>
      </c>
      <c r="T13" s="44">
        <v>20257.113101027539</v>
      </c>
      <c r="U13" s="44">
        <v>21593.464277531308</v>
      </c>
      <c r="V13" s="44">
        <v>20417.782367651522</v>
      </c>
      <c r="W13" s="43">
        <v>11397.351584814627</v>
      </c>
      <c r="X13" s="44">
        <v>11210.479742379965</v>
      </c>
      <c r="Y13" s="44">
        <v>10180.041777225635</v>
      </c>
      <c r="Z13" s="45">
        <v>10648.103218252993</v>
      </c>
      <c r="AA13" s="43">
        <v>6669.3164023838963</v>
      </c>
      <c r="AB13" s="44">
        <v>7813.1125212654133</v>
      </c>
      <c r="AC13" s="44">
        <v>7237.4656859994566</v>
      </c>
      <c r="AD13" s="45">
        <v>6759.4794081412219</v>
      </c>
      <c r="AE13" s="43">
        <v>3345.4257949006005</v>
      </c>
      <c r="AF13" s="44">
        <v>1877.7822907961695</v>
      </c>
      <c r="AG13" s="44">
        <v>2313.7473485388555</v>
      </c>
      <c r="AH13" s="45">
        <v>2782.5422427674521</v>
      </c>
      <c r="AI13" s="43">
        <v>2021.9235407907076</v>
      </c>
      <c r="AJ13" s="44">
        <v>1981.3253404386419</v>
      </c>
      <c r="AK13" s="44">
        <v>1691.4662958921217</v>
      </c>
      <c r="AL13" s="45">
        <v>1502.2323732308105</v>
      </c>
      <c r="AM13" s="43">
        <v>132.82383695238786</v>
      </c>
      <c r="AN13" s="44">
        <v>250.78719576969161</v>
      </c>
      <c r="AO13" s="44">
        <v>195.62034496672504</v>
      </c>
      <c r="AP13" s="45">
        <v>59.580095318528492</v>
      </c>
      <c r="AQ13" s="43">
        <v>0</v>
      </c>
      <c r="AR13" s="44">
        <v>0</v>
      </c>
      <c r="AS13" s="44">
        <v>0</v>
      </c>
      <c r="AT13" s="45">
        <v>0</v>
      </c>
    </row>
    <row r="14" spans="1:46" s="10" customFormat="1" x14ac:dyDescent="0.35">
      <c r="A14" s="17" t="s">
        <v>17</v>
      </c>
      <c r="B14" s="20" t="s">
        <v>25</v>
      </c>
      <c r="C14" s="43">
        <v>59576.886019800964</v>
      </c>
      <c r="D14" s="44">
        <v>59234.894881644752</v>
      </c>
      <c r="E14" s="44">
        <v>59524.789188340532</v>
      </c>
      <c r="F14" s="45">
        <v>58309.307935923876</v>
      </c>
      <c r="G14" s="43">
        <v>51470.311241718831</v>
      </c>
      <c r="H14" s="44">
        <v>51834.537513407064</v>
      </c>
      <c r="I14" s="44">
        <v>51996.82444983365</v>
      </c>
      <c r="J14" s="45">
        <v>51800.468428419597</v>
      </c>
      <c r="K14" s="43">
        <v>43476.265609604241</v>
      </c>
      <c r="L14" s="44">
        <v>44469.837960190111</v>
      </c>
      <c r="M14" s="44">
        <v>44514.057058722618</v>
      </c>
      <c r="N14" s="44">
        <v>44175.783460339997</v>
      </c>
      <c r="O14" s="43">
        <v>33873.126706992814</v>
      </c>
      <c r="P14" s="44">
        <v>32496.424017430367</v>
      </c>
      <c r="Q14" s="44">
        <v>33642.991884069328</v>
      </c>
      <c r="R14" s="45">
        <v>32459.993720033508</v>
      </c>
      <c r="S14" s="43">
        <v>21109.160739634692</v>
      </c>
      <c r="T14" s="44">
        <v>21085.12098039121</v>
      </c>
      <c r="U14" s="44">
        <v>20678.023472398323</v>
      </c>
      <c r="V14" s="44">
        <v>19849.338297419039</v>
      </c>
      <c r="W14" s="43">
        <v>11261.378788133559</v>
      </c>
      <c r="X14" s="44">
        <v>10058.411766086605</v>
      </c>
      <c r="Y14" s="44">
        <v>10549.373652825601</v>
      </c>
      <c r="Z14" s="45">
        <v>10500.502986047055</v>
      </c>
      <c r="AA14" s="43">
        <v>5384.7000111279331</v>
      </c>
      <c r="AB14" s="44">
        <v>3573.7378384827371</v>
      </c>
      <c r="AC14" s="44">
        <v>5158.5125011151658</v>
      </c>
      <c r="AD14" s="45">
        <v>5342.152930662166</v>
      </c>
      <c r="AE14" s="43">
        <v>5780.5884756418218</v>
      </c>
      <c r="AF14" s="44">
        <v>5801.3846182885445</v>
      </c>
      <c r="AG14" s="44">
        <v>4465.2502621236999</v>
      </c>
      <c r="AH14" s="45">
        <v>5511.1365300480002</v>
      </c>
      <c r="AI14" s="44">
        <v>401</v>
      </c>
      <c r="AJ14" s="44">
        <f t="shared" ref="AJ14:AK14" si="0">AJ9+3000</f>
        <v>10580.31158246359</v>
      </c>
      <c r="AK14" s="44">
        <f t="shared" si="0"/>
        <v>9747.6075398741486</v>
      </c>
      <c r="AL14" s="44">
        <v>503</v>
      </c>
      <c r="AM14" s="43">
        <v>3808.0793717398465</v>
      </c>
      <c r="AN14" s="44">
        <v>4311.7773912846214</v>
      </c>
      <c r="AO14" s="44">
        <v>3993.0710229731894</v>
      </c>
      <c r="AP14" s="45">
        <v>4115.716012186308</v>
      </c>
      <c r="AQ14" s="43">
        <v>0</v>
      </c>
      <c r="AR14" s="44">
        <v>0</v>
      </c>
      <c r="AS14" s="44">
        <v>0</v>
      </c>
      <c r="AT14" s="45">
        <v>0</v>
      </c>
    </row>
    <row r="15" spans="1:46" s="10" customFormat="1" x14ac:dyDescent="0.35">
      <c r="A15" s="17" t="s">
        <v>17</v>
      </c>
      <c r="B15" s="20" t="s">
        <v>26</v>
      </c>
      <c r="C15" s="43">
        <v>54750.840688054937</v>
      </c>
      <c r="D15" s="44">
        <v>53975.332595656451</v>
      </c>
      <c r="E15" s="44">
        <v>55390.78418304005</v>
      </c>
      <c r="F15" s="45">
        <v>55644.900349272852</v>
      </c>
      <c r="G15" s="43">
        <v>46654.680533930092</v>
      </c>
      <c r="H15" s="44">
        <v>45100.870380339242</v>
      </c>
      <c r="I15" s="44">
        <v>46455.936432437476</v>
      </c>
      <c r="J15" s="45">
        <v>44848.330990370603</v>
      </c>
      <c r="K15" s="43">
        <v>37155.472871155274</v>
      </c>
      <c r="L15" s="44">
        <v>37373.475879911624</v>
      </c>
      <c r="M15" s="44">
        <v>36675.471969415368</v>
      </c>
      <c r="N15" s="44">
        <v>37672.792442404811</v>
      </c>
      <c r="O15" s="43">
        <v>33695.940020698399</v>
      </c>
      <c r="P15" s="44">
        <v>33214.319749630282</v>
      </c>
      <c r="Q15" s="44">
        <v>33690.474980287232</v>
      </c>
      <c r="R15" s="45">
        <v>32118.547771846166</v>
      </c>
      <c r="S15" s="43">
        <v>22568.108447381277</v>
      </c>
      <c r="T15" s="44">
        <v>22544.197996812312</v>
      </c>
      <c r="U15" s="44">
        <v>22120.192471825776</v>
      </c>
      <c r="V15" s="44">
        <v>22178.251777797519</v>
      </c>
      <c r="W15" s="43">
        <v>13213.591069599102</v>
      </c>
      <c r="X15" s="44">
        <v>13562.814186572334</v>
      </c>
      <c r="Y15" s="44">
        <v>13570.233204696779</v>
      </c>
      <c r="Z15" s="45">
        <v>14623.933136803795</v>
      </c>
      <c r="AA15" s="43">
        <v>11488.834486712605</v>
      </c>
      <c r="AB15" s="44">
        <v>11322.928406606721</v>
      </c>
      <c r="AC15" s="44">
        <v>11381.839782741386</v>
      </c>
      <c r="AD15" s="45">
        <v>11746.484327741156</v>
      </c>
      <c r="AE15" s="43">
        <v>4206.6996611088489</v>
      </c>
      <c r="AF15" s="44">
        <v>4110.0953723596203</v>
      </c>
      <c r="AG15" s="44">
        <v>4662.2704374895829</v>
      </c>
      <c r="AH15" s="45">
        <v>4988.8402626411826</v>
      </c>
      <c r="AI15" s="43">
        <v>3345.3401212714762</v>
      </c>
      <c r="AJ15" s="44">
        <v>3441.9269985178289</v>
      </c>
      <c r="AK15" s="44">
        <v>1951.2988696317332</v>
      </c>
      <c r="AL15" s="45">
        <v>2940.2143936852713</v>
      </c>
      <c r="AM15" s="43">
        <v>1542</v>
      </c>
      <c r="AN15" s="44">
        <v>1641</v>
      </c>
      <c r="AO15" s="44">
        <v>1464</v>
      </c>
      <c r="AP15" s="45">
        <v>1586</v>
      </c>
      <c r="AQ15" s="43">
        <v>321</v>
      </c>
      <c r="AR15" s="44">
        <v>231</v>
      </c>
      <c r="AS15" s="44">
        <v>198</v>
      </c>
      <c r="AT15" s="45">
        <v>196</v>
      </c>
    </row>
    <row r="16" spans="1:46" s="10" customFormat="1" x14ac:dyDescent="0.35">
      <c r="A16" s="17" t="s">
        <v>17</v>
      </c>
      <c r="B16" s="20" t="s">
        <v>27</v>
      </c>
      <c r="C16" s="43">
        <v>57933.733684066014</v>
      </c>
      <c r="D16" s="44">
        <v>58060.905700700096</v>
      </c>
      <c r="E16" s="44">
        <v>58831.804336622656</v>
      </c>
      <c r="F16" s="45">
        <v>58600.213423498499</v>
      </c>
      <c r="G16" s="43">
        <v>53563.238610466979</v>
      </c>
      <c r="H16" s="44">
        <v>53351.317758556419</v>
      </c>
      <c r="I16" s="44">
        <v>53945.949917938167</v>
      </c>
      <c r="J16" s="45">
        <v>52284.989849130667</v>
      </c>
      <c r="K16" s="43">
        <v>43898.972874159866</v>
      </c>
      <c r="L16" s="44">
        <v>43968.771879479064</v>
      </c>
      <c r="M16" s="44">
        <v>44719.646027357601</v>
      </c>
      <c r="N16" s="44">
        <v>44739.611306321123</v>
      </c>
      <c r="O16" s="43">
        <v>30658.017405468643</v>
      </c>
      <c r="P16" s="44">
        <v>29892.109360015595</v>
      </c>
      <c r="Q16" s="44">
        <v>30594.579331409688</v>
      </c>
      <c r="R16" s="45">
        <v>30719.259421821229</v>
      </c>
      <c r="S16" s="43">
        <v>24250.080905184866</v>
      </c>
      <c r="T16" s="44">
        <v>23642.712637724264</v>
      </c>
      <c r="U16" s="44">
        <v>24394.330067761723</v>
      </c>
      <c r="V16" s="44">
        <v>23951.011850531388</v>
      </c>
      <c r="W16" s="43">
        <v>14408.717665336784</v>
      </c>
      <c r="X16" s="44">
        <v>14082.300131740918</v>
      </c>
      <c r="Y16" s="44">
        <v>13796.389601380508</v>
      </c>
      <c r="Z16" s="45">
        <v>15337.696529949228</v>
      </c>
      <c r="AA16" s="43">
        <v>8197.4972524165296</v>
      </c>
      <c r="AB16" s="44">
        <v>8291.0687114436569</v>
      </c>
      <c r="AC16" s="44">
        <v>8147.7663455373076</v>
      </c>
      <c r="AD16" s="45">
        <v>9860.1759018719022</v>
      </c>
      <c r="AE16" s="43">
        <v>5901.5884756418218</v>
      </c>
      <c r="AF16" s="44">
        <v>5922.3846182885445</v>
      </c>
      <c r="AG16" s="44">
        <v>4586.2502621236999</v>
      </c>
      <c r="AH16" s="45">
        <v>5632.1365300480002</v>
      </c>
      <c r="AI16" s="43">
        <v>3005.6718063635744</v>
      </c>
      <c r="AJ16" s="44">
        <v>2714.1552720073232</v>
      </c>
      <c r="AK16" s="44">
        <v>3528.2452776814616</v>
      </c>
      <c r="AL16" s="45">
        <v>3757.1598353643735</v>
      </c>
      <c r="AM16" s="43">
        <v>432</v>
      </c>
      <c r="AN16" s="44">
        <v>487</v>
      </c>
      <c r="AO16" s="44">
        <v>401</v>
      </c>
      <c r="AP16" s="45">
        <v>407</v>
      </c>
      <c r="AQ16" s="43">
        <v>0</v>
      </c>
      <c r="AR16" s="44">
        <v>0</v>
      </c>
      <c r="AS16" s="44">
        <v>0</v>
      </c>
      <c r="AT16" s="45">
        <v>0</v>
      </c>
    </row>
    <row r="17" spans="1:46" s="10" customFormat="1" x14ac:dyDescent="0.35">
      <c r="A17" s="18" t="s">
        <v>17</v>
      </c>
      <c r="B17" s="21" t="s">
        <v>36</v>
      </c>
      <c r="C17" s="46">
        <v>52036.069822974656</v>
      </c>
      <c r="D17" s="47">
        <v>52492.515276416554</v>
      </c>
      <c r="E17" s="47">
        <v>51594.969906864651</v>
      </c>
      <c r="F17" s="48">
        <v>52333.433628736566</v>
      </c>
      <c r="G17" s="46">
        <v>55812.931662878713</v>
      </c>
      <c r="H17" s="47">
        <v>55986.000687421707</v>
      </c>
      <c r="I17" s="47">
        <v>54466.226444462227</v>
      </c>
      <c r="J17" s="48">
        <v>54923.821889426086</v>
      </c>
      <c r="K17" s="46">
        <v>39235.080436359043</v>
      </c>
      <c r="L17" s="47">
        <v>39145.869882087238</v>
      </c>
      <c r="M17" s="47">
        <v>37723.645497899364</v>
      </c>
      <c r="N17" s="47">
        <v>38684.559047070572</v>
      </c>
      <c r="O17" s="46">
        <v>30234.513325536667</v>
      </c>
      <c r="P17" s="47">
        <v>31152.856139637144</v>
      </c>
      <c r="Q17" s="47">
        <v>30383.211962222427</v>
      </c>
      <c r="R17" s="48">
        <v>31116.268969819448</v>
      </c>
      <c r="S17" s="46">
        <v>22902.172536687965</v>
      </c>
      <c r="T17" s="47">
        <v>23290.572175330162</v>
      </c>
      <c r="U17" s="47">
        <v>23600.252404299874</v>
      </c>
      <c r="V17" s="47">
        <v>22136.973283244275</v>
      </c>
      <c r="W17" s="46">
        <v>15348.810402783396</v>
      </c>
      <c r="X17" s="47">
        <v>15568.346308003929</v>
      </c>
      <c r="Y17" s="47">
        <v>13828.34797694901</v>
      </c>
      <c r="Z17" s="48">
        <v>15315.419699990876</v>
      </c>
      <c r="AA17" s="46">
        <v>10136.134209559897</v>
      </c>
      <c r="AB17" s="47">
        <v>11175.340633294196</v>
      </c>
      <c r="AC17" s="47">
        <v>11042.899407074014</v>
      </c>
      <c r="AD17" s="48">
        <v>11353.060444178944</v>
      </c>
      <c r="AE17" s="46">
        <v>5993</v>
      </c>
      <c r="AF17" s="47">
        <v>5443</v>
      </c>
      <c r="AG17" s="47">
        <v>4999</v>
      </c>
      <c r="AH17" s="48">
        <v>5104</v>
      </c>
      <c r="AI17" s="46">
        <v>1044</v>
      </c>
      <c r="AJ17" s="47">
        <v>1149</v>
      </c>
      <c r="AK17" s="47">
        <v>1032</v>
      </c>
      <c r="AL17" s="48">
        <v>1241</v>
      </c>
      <c r="AM17" s="46">
        <v>34</v>
      </c>
      <c r="AN17" s="47">
        <v>43</v>
      </c>
      <c r="AO17" s="47">
        <v>53</v>
      </c>
      <c r="AP17" s="48">
        <v>39</v>
      </c>
      <c r="AQ17" s="46">
        <v>0</v>
      </c>
      <c r="AR17" s="47">
        <v>0</v>
      </c>
      <c r="AS17" s="47">
        <v>0</v>
      </c>
      <c r="AT17" s="48">
        <v>0</v>
      </c>
    </row>
    <row r="18" spans="1:46" s="10" customFormat="1" x14ac:dyDescent="0.35">
      <c r="B18" s="9"/>
    </row>
    <row r="19" spans="1:46" x14ac:dyDescent="0.35">
      <c r="B19" s="1"/>
      <c r="AI19" s="50"/>
      <c r="AJ19" s="50"/>
      <c r="AK19" s="50"/>
      <c r="AL19" s="50"/>
      <c r="AM19" s="50"/>
      <c r="AN19" s="50"/>
      <c r="AO19" s="50"/>
      <c r="AP19" s="50"/>
    </row>
    <row r="20" spans="1:46" ht="21" x14ac:dyDescent="0.5">
      <c r="A20" s="7" t="s">
        <v>28</v>
      </c>
      <c r="B20" s="1"/>
      <c r="AE20" s="50"/>
      <c r="AF20" s="50"/>
      <c r="AG20" s="50"/>
      <c r="AH20" s="50"/>
    </row>
    <row r="21" spans="1:46" s="6" customFormat="1" x14ac:dyDescent="0.35">
      <c r="A21" s="22" t="str">
        <f>A5</f>
        <v>group</v>
      </c>
      <c r="B21" s="19" t="s">
        <v>1</v>
      </c>
      <c r="C21" s="16" t="str">
        <f>C5</f>
        <v>Day 0</v>
      </c>
      <c r="D21" s="16" t="str">
        <f>G5</f>
        <v>Day 1</v>
      </c>
      <c r="E21" s="11" t="str">
        <f>K5</f>
        <v>Day 2</v>
      </c>
      <c r="F21" s="16" t="str">
        <f>O5</f>
        <v>Day 3</v>
      </c>
      <c r="G21" s="16" t="str">
        <f>S5</f>
        <v>Day 4</v>
      </c>
      <c r="H21" s="16" t="str">
        <f>W5</f>
        <v>Day 5</v>
      </c>
      <c r="I21" s="16" t="str">
        <f>AA5</f>
        <v>Day 6</v>
      </c>
      <c r="J21" s="16" t="str">
        <f>AE5</f>
        <v>Day 7</v>
      </c>
      <c r="K21" s="16" t="str">
        <f>AI5</f>
        <v>Day 8</v>
      </c>
      <c r="L21" s="16" t="str">
        <f>AM5</f>
        <v>Day 9</v>
      </c>
      <c r="M21" s="16" t="str">
        <f>AQ5</f>
        <v>Day 10</v>
      </c>
    </row>
    <row r="22" spans="1:46" x14ac:dyDescent="0.35">
      <c r="A22" s="32" t="str">
        <f>A6</f>
        <v>Treatment</v>
      </c>
      <c r="B22" s="19" t="str">
        <f>B6</f>
        <v>T-1</v>
      </c>
      <c r="C22" s="33">
        <f>AVERAGE(C6:F6)</f>
        <v>51236.054901836833</v>
      </c>
      <c r="D22" s="33">
        <f>AVERAGE(G6:J6)</f>
        <v>51555.448243712657</v>
      </c>
      <c r="E22" s="34">
        <f>AVERAGE(K6:N6)</f>
        <v>48505.995508246269</v>
      </c>
      <c r="F22" s="33">
        <f>AVERAGE(O6:R6)</f>
        <v>52398.138862090811</v>
      </c>
      <c r="G22" s="33">
        <f>AVERAGE(S6:V6)</f>
        <v>43488.957541326519</v>
      </c>
      <c r="H22" s="33">
        <f>AVERAGE(W6:Z6)</f>
        <v>30959.831187894717</v>
      </c>
      <c r="I22" s="33">
        <f>AVERAGE(AA6:AD6)</f>
        <v>13889.706306170981</v>
      </c>
      <c r="J22" s="33">
        <f>AVERAGE(AE6:AH6)</f>
        <v>12481.374845168764</v>
      </c>
      <c r="K22" s="33">
        <f>AVERAGE(AI6:AL6)</f>
        <v>5793.936584401551</v>
      </c>
      <c r="L22" s="33">
        <f>AVERAGE(AM6:AP6)</f>
        <v>1377.9905048115079</v>
      </c>
      <c r="M22" s="33">
        <f>AVERAGE(AQ6:AT6)</f>
        <v>593.70084755586322</v>
      </c>
    </row>
    <row r="23" spans="1:46" x14ac:dyDescent="0.35">
      <c r="A23" s="23" t="str">
        <f>A7</f>
        <v>Treatment</v>
      </c>
      <c r="B23" s="20" t="str">
        <f>B7</f>
        <v>T-2</v>
      </c>
      <c r="C23" s="17">
        <f>AVERAGE(C7:F7)</f>
        <v>60749.43621928191</v>
      </c>
      <c r="D23" s="17">
        <f>AVERAGE(G7:J7)</f>
        <v>52845.576845173622</v>
      </c>
      <c r="E23" s="14">
        <f>AVERAGE(K7:N7)</f>
        <v>50218.291905405305</v>
      </c>
      <c r="F23" s="17">
        <f>AVERAGE(O7:R7)</f>
        <v>44906.363111497027</v>
      </c>
      <c r="G23" s="17">
        <f>AVERAGE(S7:V7)</f>
        <v>45112.122652014303</v>
      </c>
      <c r="H23" s="17">
        <f>AVERAGE(W7:Z7)</f>
        <v>34174.192055144158</v>
      </c>
      <c r="I23" s="17">
        <f>AVERAGE(AA7:AD7)</f>
        <v>16774.883411738774</v>
      </c>
      <c r="J23" s="17">
        <f>AVERAGE(AE7:AH7)</f>
        <v>2367.7863311700821</v>
      </c>
      <c r="K23" s="49">
        <f>AVERAGE(AI7:AL7)</f>
        <v>1573.7875399344625</v>
      </c>
      <c r="L23" s="17">
        <f>AVERAGE(AM7:AP7)</f>
        <v>1568.3799314185471</v>
      </c>
      <c r="M23" s="17">
        <f>AVERAGE(AQ7:AT7)</f>
        <v>812.5379988149125</v>
      </c>
    </row>
    <row r="24" spans="1:46" x14ac:dyDescent="0.35">
      <c r="A24" s="23" t="str">
        <f>A8</f>
        <v>Treatment</v>
      </c>
      <c r="B24" s="20" t="str">
        <f>B8</f>
        <v>T-3</v>
      </c>
      <c r="C24" s="17">
        <f>AVERAGE(C8:F8)</f>
        <v>56453.275969057038</v>
      </c>
      <c r="D24" s="17">
        <f>AVERAGE(G8:J8)</f>
        <v>55750.326543697818</v>
      </c>
      <c r="E24" s="14">
        <f>AVERAGE(K8:N8)</f>
        <v>52545.681382775409</v>
      </c>
      <c r="F24" s="17">
        <f>AVERAGE(O8:R8)</f>
        <v>53296.412472956625</v>
      </c>
      <c r="G24" s="17">
        <f>AVERAGE(S8:V8)</f>
        <v>42390.482366952063</v>
      </c>
      <c r="H24" s="17">
        <f>AVERAGE(W8:Z8)</f>
        <v>27226.206107610305</v>
      </c>
      <c r="I24" s="17">
        <f>AVERAGE(AA8:AD8)</f>
        <v>15367.974074422484</v>
      </c>
      <c r="J24" s="17">
        <f>AVERAGE(AE8:AH8)</f>
        <v>8440.4370457018813</v>
      </c>
      <c r="K24" s="17">
        <f>AVERAGE(AI8:AL8)</f>
        <v>5230.6671192525482</v>
      </c>
      <c r="L24" s="17">
        <f>AVERAGE(AM8:AP8)</f>
        <v>464.57632115796554</v>
      </c>
      <c r="M24" s="17">
        <f>AVERAGE(AQ8:AT8)</f>
        <v>0</v>
      </c>
    </row>
    <row r="25" spans="1:46" x14ac:dyDescent="0.35">
      <c r="A25" s="23" t="str">
        <f t="shared" ref="A25:B25" si="1">A9</f>
        <v>Treatment</v>
      </c>
      <c r="B25" s="20" t="str">
        <f t="shared" si="1"/>
        <v>T-4</v>
      </c>
      <c r="C25" s="17">
        <f t="shared" ref="C25:C33" si="2">AVERAGE(C9:F9)</f>
        <v>51344.558900752112</v>
      </c>
      <c r="D25" s="17">
        <f t="shared" ref="D25:D33" si="3">AVERAGE(G9:J9)</f>
        <v>54164.956052127673</v>
      </c>
      <c r="E25" s="14">
        <f t="shared" ref="E25:E33" si="4">AVERAGE(K9:N9)</f>
        <v>53629.129827097633</v>
      </c>
      <c r="F25" s="17">
        <f t="shared" ref="F25:F33" si="5">AVERAGE(O9:R9)</f>
        <v>52611.940724199078</v>
      </c>
      <c r="G25" s="17">
        <f t="shared" ref="G25:G33" si="6">AVERAGE(S9:V9)</f>
        <v>41596.610078188547</v>
      </c>
      <c r="H25" s="17">
        <f t="shared" ref="H25:H33" si="7">AVERAGE(W9:Z9)</f>
        <v>29890.105214041207</v>
      </c>
      <c r="I25" s="17">
        <f t="shared" ref="I25:I33" si="8">AVERAGE(AA9:AD9)</f>
        <v>15651.086558114439</v>
      </c>
      <c r="J25" s="17">
        <f t="shared" ref="J25:J33" si="9">AVERAGE(AE9:AH9)</f>
        <v>7412.5329885291449</v>
      </c>
      <c r="K25" s="17">
        <f t="shared" ref="K25:K33" si="10">AVERAGE(AI9:AL9)</f>
        <v>7120.5481475876049</v>
      </c>
      <c r="L25" s="17">
        <f t="shared" ref="L25:L33" si="11">AVERAGE(AM9:AP9)</f>
        <v>739.06218938901543</v>
      </c>
      <c r="M25" s="17">
        <f t="shared" ref="M25:M33" si="12">AVERAGE(AQ9:AT9)</f>
        <v>226.3276392558825</v>
      </c>
    </row>
    <row r="26" spans="1:46" x14ac:dyDescent="0.35">
      <c r="A26" s="23" t="str">
        <f t="shared" ref="A26:B26" si="13">A10</f>
        <v>Treatment</v>
      </c>
      <c r="B26" s="20" t="str">
        <f t="shared" si="13"/>
        <v>T-5</v>
      </c>
      <c r="C26" s="17">
        <f t="shared" si="2"/>
        <v>51641.353883418837</v>
      </c>
      <c r="D26" s="17">
        <f t="shared" si="3"/>
        <v>57730.318775506123</v>
      </c>
      <c r="E26" s="14">
        <f t="shared" si="4"/>
        <v>51475.063146990717</v>
      </c>
      <c r="F26" s="17">
        <f t="shared" si="5"/>
        <v>51807.658194407544</v>
      </c>
      <c r="G26" s="17">
        <f t="shared" si="6"/>
        <v>46218.99357737742</v>
      </c>
      <c r="H26" s="17">
        <f t="shared" si="7"/>
        <v>28377.482681941561</v>
      </c>
      <c r="I26" s="17">
        <f t="shared" si="8"/>
        <v>12998.706332921012</v>
      </c>
      <c r="J26" s="17">
        <f t="shared" si="9"/>
        <v>7409.6674439195322</v>
      </c>
      <c r="K26" s="17">
        <f t="shared" si="10"/>
        <v>4482</v>
      </c>
      <c r="L26" s="17">
        <f t="shared" si="11"/>
        <v>1594.0662193520529</v>
      </c>
      <c r="M26" s="17">
        <f t="shared" si="12"/>
        <v>152.3645025242225</v>
      </c>
    </row>
    <row r="27" spans="1:46" x14ac:dyDescent="0.35">
      <c r="A27" s="24" t="str">
        <f t="shared" ref="A27:B27" si="14">A11</f>
        <v>Treatment</v>
      </c>
      <c r="B27" s="21" t="str">
        <f t="shared" si="14"/>
        <v>T-6</v>
      </c>
      <c r="C27" s="18">
        <f t="shared" si="2"/>
        <v>53467.611108099474</v>
      </c>
      <c r="D27" s="18">
        <f t="shared" si="3"/>
        <v>52569.3814419798</v>
      </c>
      <c r="E27" s="15">
        <f t="shared" si="4"/>
        <v>57998.630079304836</v>
      </c>
      <c r="F27" s="18">
        <f t="shared" si="5"/>
        <v>47919.424311650575</v>
      </c>
      <c r="G27" s="18">
        <f t="shared" si="6"/>
        <v>42634.670946159189</v>
      </c>
      <c r="H27" s="18">
        <f t="shared" si="7"/>
        <v>33479.167130775873</v>
      </c>
      <c r="I27" s="18">
        <f t="shared" si="8"/>
        <v>15344.620733632331</v>
      </c>
      <c r="J27" s="18">
        <f t="shared" si="9"/>
        <v>10400.871933824164</v>
      </c>
      <c r="K27" s="18">
        <f t="shared" si="10"/>
        <v>5812.8501917279045</v>
      </c>
      <c r="L27" s="18">
        <f t="shared" si="11"/>
        <v>2291.5407148084778</v>
      </c>
      <c r="M27" s="18">
        <f t="shared" si="12"/>
        <v>567.58977959918252</v>
      </c>
      <c r="T27" s="50"/>
      <c r="U27" s="50"/>
      <c r="V27" s="50"/>
      <c r="W27" s="50"/>
    </row>
    <row r="28" spans="1:46" x14ac:dyDescent="0.35">
      <c r="A28" s="32" t="str">
        <f t="shared" ref="A28:B28" si="15">A12</f>
        <v>Control</v>
      </c>
      <c r="B28" s="19" t="str">
        <f t="shared" si="15"/>
        <v>C-1</v>
      </c>
      <c r="C28" s="33">
        <f t="shared" si="2"/>
        <v>53188.168151434569</v>
      </c>
      <c r="D28" s="33">
        <f t="shared" si="3"/>
        <v>46197.87783985048</v>
      </c>
      <c r="E28" s="34">
        <f t="shared" si="4"/>
        <v>40869.987789828912</v>
      </c>
      <c r="F28" s="33">
        <f t="shared" si="5"/>
        <v>29937.49957819371</v>
      </c>
      <c r="G28" s="33">
        <f t="shared" si="6"/>
        <v>24228.444025540535</v>
      </c>
      <c r="H28" s="33">
        <f t="shared" si="7"/>
        <v>15814.550989008847</v>
      </c>
      <c r="I28" s="33">
        <f t="shared" si="8"/>
        <v>10129.594740808241</v>
      </c>
      <c r="J28" s="33">
        <f t="shared" si="9"/>
        <v>4690.9571042225343</v>
      </c>
      <c r="K28" s="33">
        <f t="shared" si="10"/>
        <v>1431.43600326863</v>
      </c>
      <c r="L28" s="33">
        <f>AVERAGE(AM12:AP12)</f>
        <v>366.54402781801724</v>
      </c>
      <c r="M28" s="33">
        <f t="shared" si="12"/>
        <v>0</v>
      </c>
      <c r="T28" s="50"/>
      <c r="U28" s="50"/>
      <c r="V28" s="50"/>
      <c r="W28" s="50"/>
    </row>
    <row r="29" spans="1:46" x14ac:dyDescent="0.35">
      <c r="A29" s="23" t="str">
        <f t="shared" ref="A29:B29" si="16">A13</f>
        <v>Control</v>
      </c>
      <c r="B29" s="20" t="str">
        <f t="shared" si="16"/>
        <v>C-2</v>
      </c>
      <c r="C29" s="17">
        <f t="shared" si="2"/>
        <v>56091.521537773828</v>
      </c>
      <c r="D29" s="17">
        <f t="shared" si="3"/>
        <v>50428.583795522267</v>
      </c>
      <c r="E29" s="14">
        <f t="shared" si="4"/>
        <v>35342.236540599246</v>
      </c>
      <c r="F29" s="17">
        <f t="shared" si="5"/>
        <v>36899.244448144455</v>
      </c>
      <c r="G29" s="17">
        <f t="shared" si="6"/>
        <v>20946.802196125052</v>
      </c>
      <c r="H29" s="17">
        <f t="shared" si="7"/>
        <v>10858.994080668304</v>
      </c>
      <c r="I29" s="17">
        <f t="shared" si="8"/>
        <v>7119.8435044474973</v>
      </c>
      <c r="J29" s="17">
        <f t="shared" si="9"/>
        <v>2579.8744192507693</v>
      </c>
      <c r="K29" s="17">
        <f t="shared" si="10"/>
        <v>1799.2368875880704</v>
      </c>
      <c r="L29" s="17">
        <f t="shared" si="11"/>
        <v>159.70286825183325</v>
      </c>
      <c r="M29" s="17">
        <f t="shared" si="12"/>
        <v>0</v>
      </c>
      <c r="T29" s="50"/>
      <c r="U29" s="50"/>
      <c r="V29" s="50"/>
      <c r="W29" s="50"/>
    </row>
    <row r="30" spans="1:46" x14ac:dyDescent="0.35">
      <c r="A30" s="23" t="str">
        <f t="shared" ref="A30:B30" si="17">A14</f>
        <v>Control</v>
      </c>
      <c r="B30" s="20" t="str">
        <f t="shared" si="17"/>
        <v>C-3</v>
      </c>
      <c r="C30" s="17">
        <f t="shared" si="2"/>
        <v>59161.469506427529</v>
      </c>
      <c r="D30" s="17">
        <f t="shared" si="3"/>
        <v>51775.535408344789</v>
      </c>
      <c r="E30" s="14">
        <f t="shared" si="4"/>
        <v>44158.986022214245</v>
      </c>
      <c r="F30" s="17">
        <f t="shared" si="5"/>
        <v>33118.134082131503</v>
      </c>
      <c r="G30" s="17">
        <f t="shared" si="6"/>
        <v>20680.410872460816</v>
      </c>
      <c r="H30" s="17">
        <f t="shared" si="7"/>
        <v>10592.416798273205</v>
      </c>
      <c r="I30" s="17">
        <f t="shared" si="8"/>
        <v>4864.7758203470003</v>
      </c>
      <c r="J30" s="17">
        <f t="shared" si="9"/>
        <v>5389.5899715255164</v>
      </c>
      <c r="K30" s="17">
        <f t="shared" si="10"/>
        <v>5307.9797805844346</v>
      </c>
      <c r="L30" s="17">
        <f t="shared" si="11"/>
        <v>4057.1609495459916</v>
      </c>
      <c r="M30" s="17">
        <f t="shared" si="12"/>
        <v>0</v>
      </c>
      <c r="T30" s="50"/>
      <c r="U30" s="50"/>
      <c r="V30" s="50"/>
      <c r="W30" s="50"/>
    </row>
    <row r="31" spans="1:46" x14ac:dyDescent="0.35">
      <c r="A31" s="23" t="str">
        <f t="shared" ref="A31:B31" si="18">A15</f>
        <v>Control</v>
      </c>
      <c r="B31" s="20" t="str">
        <f t="shared" si="18"/>
        <v>C-4</v>
      </c>
      <c r="C31" s="17">
        <f t="shared" si="2"/>
        <v>54940.464454006076</v>
      </c>
      <c r="D31" s="17">
        <f t="shared" si="3"/>
        <v>45764.954584269348</v>
      </c>
      <c r="E31" s="14">
        <f t="shared" si="4"/>
        <v>37219.303290721771</v>
      </c>
      <c r="F31" s="17">
        <f t="shared" si="5"/>
        <v>33179.820630615519</v>
      </c>
      <c r="G31" s="17">
        <f t="shared" si="6"/>
        <v>22352.68767345422</v>
      </c>
      <c r="H31" s="17">
        <f t="shared" si="7"/>
        <v>13742.642899418002</v>
      </c>
      <c r="I31" s="17">
        <f t="shared" si="8"/>
        <v>11485.021750950467</v>
      </c>
      <c r="J31" s="17">
        <f t="shared" si="9"/>
        <v>4491.9764333998082</v>
      </c>
      <c r="K31" s="17">
        <f t="shared" si="10"/>
        <v>2919.6950957765775</v>
      </c>
      <c r="L31" s="17">
        <f t="shared" si="11"/>
        <v>1558.25</v>
      </c>
      <c r="M31" s="17">
        <f t="shared" si="12"/>
        <v>236.5</v>
      </c>
      <c r="T31" s="50"/>
      <c r="U31" s="50"/>
      <c r="V31" s="50"/>
      <c r="W31" s="50"/>
    </row>
    <row r="32" spans="1:46" x14ac:dyDescent="0.35">
      <c r="A32" s="23" t="str">
        <f t="shared" ref="A32:B32" si="19">A16</f>
        <v>Control</v>
      </c>
      <c r="B32" s="20" t="str">
        <f t="shared" si="19"/>
        <v>C-5</v>
      </c>
      <c r="C32" s="17">
        <f t="shared" si="2"/>
        <v>58356.664286221814</v>
      </c>
      <c r="D32" s="17">
        <f t="shared" si="3"/>
        <v>53286.374034023058</v>
      </c>
      <c r="E32" s="14">
        <f t="shared" si="4"/>
        <v>44331.75052182941</v>
      </c>
      <c r="F32" s="17">
        <f t="shared" si="5"/>
        <v>30465.991379678791</v>
      </c>
      <c r="G32" s="17">
        <f t="shared" si="6"/>
        <v>24059.53386530056</v>
      </c>
      <c r="H32" s="17">
        <f t="shared" si="7"/>
        <v>14406.275982101859</v>
      </c>
      <c r="I32" s="17">
        <f t="shared" si="8"/>
        <v>8624.1270528173482</v>
      </c>
      <c r="J32" s="17">
        <f t="shared" si="9"/>
        <v>5510.5899715255164</v>
      </c>
      <c r="K32" s="17">
        <f t="shared" si="10"/>
        <v>3251.3080478541829</v>
      </c>
      <c r="L32" s="17">
        <f t="shared" si="11"/>
        <v>431.75</v>
      </c>
      <c r="M32" s="17">
        <f t="shared" si="12"/>
        <v>0</v>
      </c>
      <c r="T32" s="50"/>
      <c r="U32" s="50"/>
      <c r="V32" s="50"/>
      <c r="W32" s="50"/>
    </row>
    <row r="33" spans="1:13" x14ac:dyDescent="0.35">
      <c r="A33" s="24" t="str">
        <f t="shared" ref="A33:B33" si="20">A17</f>
        <v>Control</v>
      </c>
      <c r="B33" s="21" t="str">
        <f t="shared" si="20"/>
        <v>C-6</v>
      </c>
      <c r="C33" s="18">
        <f t="shared" si="2"/>
        <v>52114.247158748105</v>
      </c>
      <c r="D33" s="18">
        <f t="shared" si="3"/>
        <v>55297.245171047187</v>
      </c>
      <c r="E33" s="15">
        <f t="shared" si="4"/>
        <v>38697.288715854054</v>
      </c>
      <c r="F33" s="18">
        <f t="shared" si="5"/>
        <v>30721.712599303923</v>
      </c>
      <c r="G33" s="18">
        <f t="shared" si="6"/>
        <v>22982.492599890567</v>
      </c>
      <c r="H33" s="18">
        <f t="shared" si="7"/>
        <v>15015.231096931802</v>
      </c>
      <c r="I33" s="18">
        <f t="shared" si="8"/>
        <v>10926.858673526764</v>
      </c>
      <c r="J33" s="18">
        <f t="shared" si="9"/>
        <v>5384.75</v>
      </c>
      <c r="K33" s="18">
        <f t="shared" si="10"/>
        <v>1116.5</v>
      </c>
      <c r="L33" s="18">
        <f t="shared" si="11"/>
        <v>42.25</v>
      </c>
      <c r="M33" s="18">
        <f t="shared" si="12"/>
        <v>0</v>
      </c>
    </row>
    <row r="34" spans="1:13" x14ac:dyDescent="0.35">
      <c r="B34" s="1"/>
    </row>
    <row r="35" spans="1:13" x14ac:dyDescent="0.35">
      <c r="B35" s="1"/>
    </row>
    <row r="36" spans="1:13" ht="21" x14ac:dyDescent="0.5">
      <c r="A36" s="7" t="s">
        <v>29</v>
      </c>
      <c r="B36" s="1"/>
    </row>
    <row r="37" spans="1:13" s="6" customFormat="1" x14ac:dyDescent="0.35">
      <c r="A37" s="22" t="str">
        <f>A21</f>
        <v>group</v>
      </c>
      <c r="B37" s="19" t="s">
        <v>1</v>
      </c>
      <c r="C37" s="16" t="str">
        <f>C21</f>
        <v>Day 0</v>
      </c>
      <c r="D37" s="16" t="str">
        <f t="shared" ref="D37:M37" si="21">D21</f>
        <v>Day 1</v>
      </c>
      <c r="E37" s="16" t="str">
        <f t="shared" si="21"/>
        <v>Day 2</v>
      </c>
      <c r="F37" s="16" t="str">
        <f t="shared" si="21"/>
        <v>Day 3</v>
      </c>
      <c r="G37" s="16" t="str">
        <f t="shared" si="21"/>
        <v>Day 4</v>
      </c>
      <c r="H37" s="16" t="str">
        <f t="shared" si="21"/>
        <v>Day 5</v>
      </c>
      <c r="I37" s="16" t="str">
        <f t="shared" si="21"/>
        <v>Day 6</v>
      </c>
      <c r="J37" s="16" t="str">
        <f t="shared" si="21"/>
        <v>Day 7</v>
      </c>
      <c r="K37" s="16" t="str">
        <f t="shared" si="21"/>
        <v>Day 8</v>
      </c>
      <c r="L37" s="16" t="str">
        <f t="shared" si="21"/>
        <v>Day 9</v>
      </c>
      <c r="M37" s="16" t="str">
        <f t="shared" si="21"/>
        <v>Day 10</v>
      </c>
    </row>
    <row r="38" spans="1:13" x14ac:dyDescent="0.35">
      <c r="A38" s="32" t="str">
        <f>A22</f>
        <v>Treatment</v>
      </c>
      <c r="B38" s="19" t="str">
        <f>B22</f>
        <v>T-1</v>
      </c>
      <c r="C38" s="37">
        <f t="shared" ref="C38:M38" si="22">C22/$C22</f>
        <v>1</v>
      </c>
      <c r="D38" s="37">
        <f t="shared" si="22"/>
        <v>1.0062337614105488</v>
      </c>
      <c r="E38" s="37">
        <f t="shared" si="22"/>
        <v>0.9467160498828201</v>
      </c>
      <c r="F38" s="37">
        <f t="shared" si="22"/>
        <v>1.0226809804634727</v>
      </c>
      <c r="G38" s="37">
        <f t="shared" si="22"/>
        <v>0.84879598213888674</v>
      </c>
      <c r="H38" s="37">
        <f t="shared" si="22"/>
        <v>0.60425868555279405</v>
      </c>
      <c r="I38" s="37">
        <f t="shared" si="22"/>
        <v>0.2710924237391476</v>
      </c>
      <c r="J38" s="37">
        <f t="shared" si="22"/>
        <v>0.24360530624541318</v>
      </c>
      <c r="K38" s="37">
        <f t="shared" si="22"/>
        <v>0.11308319103612008</v>
      </c>
      <c r="L38" s="37">
        <f t="shared" si="22"/>
        <v>2.6894937704544195E-2</v>
      </c>
      <c r="M38" s="37">
        <f t="shared" si="22"/>
        <v>1.1587559750518161E-2</v>
      </c>
    </row>
    <row r="39" spans="1:13" x14ac:dyDescent="0.35">
      <c r="A39" s="23" t="str">
        <f>A23</f>
        <v>Treatment</v>
      </c>
      <c r="B39" s="20" t="str">
        <f>B23</f>
        <v>T-2</v>
      </c>
      <c r="C39" s="27">
        <f t="shared" ref="C39:M39" si="23">C23/$C23</f>
        <v>1</v>
      </c>
      <c r="D39" s="27">
        <f t="shared" si="23"/>
        <v>0.86989411151770335</v>
      </c>
      <c r="E39" s="27">
        <f t="shared" si="23"/>
        <v>0.82664622144206812</v>
      </c>
      <c r="F39" s="27">
        <f t="shared" si="23"/>
        <v>0.73920625286796848</v>
      </c>
      <c r="G39" s="27">
        <f t="shared" si="23"/>
        <v>0.74259327262193897</v>
      </c>
      <c r="H39" s="27">
        <f t="shared" si="23"/>
        <v>0.56254336141966121</v>
      </c>
      <c r="I39" s="27">
        <f t="shared" si="23"/>
        <v>0.27613233069666604</v>
      </c>
      <c r="J39" s="27">
        <f t="shared" si="23"/>
        <v>3.8976268398990432E-2</v>
      </c>
      <c r="K39" s="27">
        <f t="shared" si="23"/>
        <v>2.5906208153993391E-2</v>
      </c>
      <c r="L39" s="27">
        <f t="shared" si="23"/>
        <v>2.5817193195955001E-2</v>
      </c>
      <c r="M39" s="27">
        <f t="shared" si="23"/>
        <v>1.3375235218347794E-2</v>
      </c>
    </row>
    <row r="40" spans="1:13" x14ac:dyDescent="0.35">
      <c r="A40" s="23" t="str">
        <f t="shared" ref="A40:B40" si="24">A24</f>
        <v>Treatment</v>
      </c>
      <c r="B40" s="20" t="str">
        <f t="shared" si="24"/>
        <v>T-3</v>
      </c>
      <c r="C40" s="27">
        <f t="shared" ref="C40:M40" si="25">C24/$C24</f>
        <v>1</v>
      </c>
      <c r="D40" s="27">
        <f t="shared" si="25"/>
        <v>0.98754811986917257</v>
      </c>
      <c r="E40" s="27">
        <f t="shared" si="25"/>
        <v>0.93078179221302504</v>
      </c>
      <c r="F40" s="27">
        <f t="shared" si="25"/>
        <v>0.94408006547165235</v>
      </c>
      <c r="G40" s="27">
        <f t="shared" si="25"/>
        <v>0.75089499483053879</v>
      </c>
      <c r="H40" s="27">
        <f t="shared" si="25"/>
        <v>0.48227858596786188</v>
      </c>
      <c r="I40" s="27">
        <f t="shared" si="25"/>
        <v>0.27222466385911637</v>
      </c>
      <c r="J40" s="27">
        <f t="shared" si="25"/>
        <v>0.14951190875668974</v>
      </c>
      <c r="K40" s="27">
        <f t="shared" si="25"/>
        <v>9.2654802214127696E-2</v>
      </c>
      <c r="L40" s="27">
        <f t="shared" si="25"/>
        <v>8.2293952509081558E-3</v>
      </c>
      <c r="M40" s="27">
        <f t="shared" si="25"/>
        <v>0</v>
      </c>
    </row>
    <row r="41" spans="1:13" x14ac:dyDescent="0.35">
      <c r="A41" s="23" t="str">
        <f t="shared" ref="A41:B41" si="26">A25</f>
        <v>Treatment</v>
      </c>
      <c r="B41" s="20" t="str">
        <f t="shared" si="26"/>
        <v>T-4</v>
      </c>
      <c r="C41" s="27">
        <f t="shared" ref="C41:M41" si="27">C25/$C25</f>
        <v>1</v>
      </c>
      <c r="D41" s="27">
        <f t="shared" si="27"/>
        <v>1.0549307893914781</v>
      </c>
      <c r="E41" s="27">
        <f t="shared" si="27"/>
        <v>1.0444948982960696</v>
      </c>
      <c r="F41" s="27">
        <f t="shared" si="27"/>
        <v>1.0246838584375959</v>
      </c>
      <c r="G41" s="27">
        <f t="shared" si="27"/>
        <v>0.8101464102280802</v>
      </c>
      <c r="H41" s="27">
        <f t="shared" si="27"/>
        <v>0.58214747295459512</v>
      </c>
      <c r="I41" s="27">
        <f t="shared" si="27"/>
        <v>0.30482463757002259</v>
      </c>
      <c r="J41" s="27">
        <f t="shared" si="27"/>
        <v>0.14436842281296847</v>
      </c>
      <c r="K41" s="27">
        <f t="shared" si="27"/>
        <v>0.13868165001381091</v>
      </c>
      <c r="L41" s="27">
        <f t="shared" si="27"/>
        <v>1.4394167662782072E-2</v>
      </c>
      <c r="M41" s="27">
        <f t="shared" si="27"/>
        <v>4.40801604106423E-3</v>
      </c>
    </row>
    <row r="42" spans="1:13" x14ac:dyDescent="0.35">
      <c r="A42" s="23" t="str">
        <f t="shared" ref="A42:B42" si="28">A26</f>
        <v>Treatment</v>
      </c>
      <c r="B42" s="20" t="str">
        <f t="shared" si="28"/>
        <v>T-5</v>
      </c>
      <c r="C42" s="27">
        <f t="shared" ref="C42:M42" si="29">C26/$C26</f>
        <v>1</v>
      </c>
      <c r="D42" s="27">
        <f t="shared" si="29"/>
        <v>1.1179086997957726</v>
      </c>
      <c r="E42" s="27">
        <f t="shared" si="29"/>
        <v>0.9967798920066363</v>
      </c>
      <c r="F42" s="27">
        <f t="shared" si="29"/>
        <v>1.0032203708555771</v>
      </c>
      <c r="G42" s="27">
        <f t="shared" si="29"/>
        <v>0.89499964857074665</v>
      </c>
      <c r="H42" s="27">
        <f t="shared" si="29"/>
        <v>0.54951081929424572</v>
      </c>
      <c r="I42" s="27">
        <f t="shared" si="29"/>
        <v>0.25171118406898851</v>
      </c>
      <c r="J42" s="27">
        <f t="shared" si="29"/>
        <v>0.14348321425977661</v>
      </c>
      <c r="K42" s="27">
        <f t="shared" si="29"/>
        <v>8.679090811829189E-2</v>
      </c>
      <c r="L42" s="27">
        <f t="shared" si="29"/>
        <v>3.0868017576585662E-2</v>
      </c>
      <c r="M42" s="27">
        <f t="shared" si="29"/>
        <v>2.9504358632461061E-3</v>
      </c>
    </row>
    <row r="43" spans="1:13" x14ac:dyDescent="0.35">
      <c r="A43" s="24" t="str">
        <f t="shared" ref="A43:B43" si="30">A27</f>
        <v>Treatment</v>
      </c>
      <c r="B43" s="21" t="str">
        <f t="shared" si="30"/>
        <v>T-6</v>
      </c>
      <c r="C43" s="28">
        <f t="shared" ref="C43:M43" si="31">C27/$C27</f>
        <v>1</v>
      </c>
      <c r="D43" s="28">
        <f t="shared" si="31"/>
        <v>0.98320049002556598</v>
      </c>
      <c r="E43" s="28">
        <f t="shared" si="31"/>
        <v>1.0847432469358815</v>
      </c>
      <c r="F43" s="28">
        <f t="shared" si="31"/>
        <v>0.89623275322266194</v>
      </c>
      <c r="G43" s="28">
        <f t="shared" si="31"/>
        <v>0.79739247859721063</v>
      </c>
      <c r="H43" s="28">
        <f t="shared" si="31"/>
        <v>0.62615790077264788</v>
      </c>
      <c r="I43" s="28">
        <f t="shared" si="31"/>
        <v>0.28698908396354128</v>
      </c>
      <c r="J43" s="28">
        <f t="shared" si="31"/>
        <v>0.19452658755963387</v>
      </c>
      <c r="K43" s="28">
        <f t="shared" si="31"/>
        <v>0.10871722284310832</v>
      </c>
      <c r="L43" s="28">
        <f t="shared" si="31"/>
        <v>4.2858483244659989E-2</v>
      </c>
      <c r="M43" s="28">
        <f t="shared" si="31"/>
        <v>1.0615581430253986E-2</v>
      </c>
    </row>
    <row r="44" spans="1:13" x14ac:dyDescent="0.35">
      <c r="A44" s="23" t="str">
        <f t="shared" ref="A44:B44" si="32">A28</f>
        <v>Control</v>
      </c>
      <c r="B44" s="20" t="str">
        <f t="shared" si="32"/>
        <v>C-1</v>
      </c>
      <c r="C44" s="27">
        <f t="shared" ref="C44:M44" si="33">C28/$C28</f>
        <v>1</v>
      </c>
      <c r="D44" s="27">
        <f t="shared" si="33"/>
        <v>0.86857433608764834</v>
      </c>
      <c r="E44" s="27">
        <f t="shared" si="33"/>
        <v>0.76840374862067107</v>
      </c>
      <c r="F44" s="27">
        <f t="shared" si="33"/>
        <v>0.56286013635508614</v>
      </c>
      <c r="G44" s="27">
        <f t="shared" si="33"/>
        <v>0.4555231899801207</v>
      </c>
      <c r="H44" s="27">
        <f t="shared" si="33"/>
        <v>0.29733212364040223</v>
      </c>
      <c r="I44" s="27">
        <f t="shared" si="33"/>
        <v>0.1904482724798453</v>
      </c>
      <c r="J44" s="27">
        <f t="shared" si="33"/>
        <v>8.819550037645002E-2</v>
      </c>
      <c r="K44" s="27">
        <f t="shared" si="33"/>
        <v>2.6912677255458775E-2</v>
      </c>
      <c r="L44" s="27">
        <f t="shared" si="33"/>
        <v>6.8914580170238663E-3</v>
      </c>
      <c r="M44" s="27">
        <f t="shared" si="33"/>
        <v>0</v>
      </c>
    </row>
    <row r="45" spans="1:13" x14ac:dyDescent="0.35">
      <c r="A45" s="23" t="str">
        <f t="shared" ref="A45:B45" si="34">A29</f>
        <v>Control</v>
      </c>
      <c r="B45" s="20" t="str">
        <f t="shared" si="34"/>
        <v>C-2</v>
      </c>
      <c r="C45" s="27">
        <f t="shared" ref="C45:M45" si="35">C29/$C29</f>
        <v>1</v>
      </c>
      <c r="D45" s="27">
        <f t="shared" si="35"/>
        <v>0.89904111018921185</v>
      </c>
      <c r="E45" s="27">
        <f t="shared" si="35"/>
        <v>0.63008161611017544</v>
      </c>
      <c r="F45" s="27">
        <f t="shared" si="35"/>
        <v>0.65783996291302815</v>
      </c>
      <c r="G45" s="27">
        <f t="shared" si="35"/>
        <v>0.37343972175935369</v>
      </c>
      <c r="H45" s="27">
        <f t="shared" si="35"/>
        <v>0.1935942150072629</v>
      </c>
      <c r="I45" s="27">
        <f t="shared" si="35"/>
        <v>0.12693261493455418</v>
      </c>
      <c r="J45" s="27">
        <f t="shared" si="35"/>
        <v>4.5994017429414877E-2</v>
      </c>
      <c r="K45" s="27">
        <f t="shared" si="35"/>
        <v>3.2076806587897723E-2</v>
      </c>
      <c r="L45" s="27">
        <f t="shared" si="35"/>
        <v>2.8471837431666785E-3</v>
      </c>
      <c r="M45" s="27">
        <f t="shared" si="35"/>
        <v>0</v>
      </c>
    </row>
    <row r="46" spans="1:13" x14ac:dyDescent="0.35">
      <c r="A46" s="23" t="str">
        <f t="shared" ref="A46:B46" si="36">A30</f>
        <v>Control</v>
      </c>
      <c r="B46" s="20" t="str">
        <f t="shared" si="36"/>
        <v>C-3</v>
      </c>
      <c r="C46" s="27">
        <f t="shared" ref="C46:M46" si="37">C30/$C30</f>
        <v>1</v>
      </c>
      <c r="D46" s="27">
        <f t="shared" si="37"/>
        <v>0.87515634483554705</v>
      </c>
      <c r="E46" s="27">
        <f t="shared" si="37"/>
        <v>0.7464146240893601</v>
      </c>
      <c r="F46" s="27">
        <f t="shared" si="37"/>
        <v>0.55979228302524531</v>
      </c>
      <c r="G46" s="27">
        <f t="shared" si="37"/>
        <v>0.34955877609182806</v>
      </c>
      <c r="H46" s="27">
        <f t="shared" si="37"/>
        <v>0.17904248975969747</v>
      </c>
      <c r="I46" s="27">
        <f t="shared" si="37"/>
        <v>8.2228786082104877E-2</v>
      </c>
      <c r="J46" s="27">
        <f t="shared" si="37"/>
        <v>9.1099663623804519E-2</v>
      </c>
      <c r="K46" s="27">
        <f t="shared" si="37"/>
        <v>8.9720215283154103E-2</v>
      </c>
      <c r="L46" s="27">
        <f t="shared" si="37"/>
        <v>6.8577758182717316E-2</v>
      </c>
      <c r="M46" s="27">
        <f t="shared" si="37"/>
        <v>0</v>
      </c>
    </row>
    <row r="47" spans="1:13" x14ac:dyDescent="0.35">
      <c r="A47" s="23" t="str">
        <f t="shared" ref="A47:B47" si="38">A31</f>
        <v>Control</v>
      </c>
      <c r="B47" s="20" t="str">
        <f t="shared" si="38"/>
        <v>C-4</v>
      </c>
      <c r="C47" s="27">
        <f t="shared" ref="C47:M47" si="39">C31/$C31</f>
        <v>1</v>
      </c>
      <c r="D47" s="27">
        <f>D31/$C31</f>
        <v>0.83299176734448444</v>
      </c>
      <c r="E47" s="27">
        <f t="shared" si="39"/>
        <v>0.67744791858977205</v>
      </c>
      <c r="F47" s="27">
        <f t="shared" si="39"/>
        <v>0.60392319141008199</v>
      </c>
      <c r="G47" s="27">
        <f t="shared" si="39"/>
        <v>0.40685290697109017</v>
      </c>
      <c r="H47" s="27">
        <f t="shared" si="39"/>
        <v>0.25013699894952263</v>
      </c>
      <c r="I47" s="27">
        <f t="shared" si="39"/>
        <v>0.20904486092514307</v>
      </c>
      <c r="J47" s="27">
        <f t="shared" si="39"/>
        <v>8.176080195245361E-2</v>
      </c>
      <c r="K47" s="27">
        <f t="shared" si="39"/>
        <v>5.3142890668877174E-2</v>
      </c>
      <c r="L47" s="27">
        <f t="shared" si="39"/>
        <v>2.8362519601640854E-2</v>
      </c>
      <c r="M47" s="27">
        <f t="shared" si="39"/>
        <v>4.3046596411282284E-3</v>
      </c>
    </row>
    <row r="48" spans="1:13" x14ac:dyDescent="0.35">
      <c r="A48" s="23" t="str">
        <f>A32</f>
        <v>Control</v>
      </c>
      <c r="B48" s="20" t="str">
        <f>B32</f>
        <v>C-5</v>
      </c>
      <c r="C48" s="27">
        <f t="shared" ref="C48:M48" si="40">C32/$C32</f>
        <v>1</v>
      </c>
      <c r="D48" s="27">
        <f t="shared" si="40"/>
        <v>0.91311548879266791</v>
      </c>
      <c r="E48" s="27">
        <f t="shared" si="40"/>
        <v>0.75966902947700299</v>
      </c>
      <c r="F48" s="27">
        <f t="shared" si="40"/>
        <v>0.52206533310835423</v>
      </c>
      <c r="G48" s="27">
        <f t="shared" si="40"/>
        <v>0.41228425509888317</v>
      </c>
      <c r="H48" s="27">
        <f t="shared" si="40"/>
        <v>0.24686599479784221</v>
      </c>
      <c r="I48" s="27">
        <f t="shared" si="40"/>
        <v>0.14778307085063344</v>
      </c>
      <c r="J48" s="27">
        <f t="shared" si="40"/>
        <v>9.4429488712681323E-2</v>
      </c>
      <c r="K48" s="27">
        <f t="shared" si="40"/>
        <v>5.5714425895001446E-2</v>
      </c>
      <c r="L48" s="27">
        <f t="shared" si="40"/>
        <v>7.3984694855483285E-3</v>
      </c>
      <c r="M48" s="27">
        <f t="shared" si="40"/>
        <v>0</v>
      </c>
    </row>
    <row r="49" spans="1:13" x14ac:dyDescent="0.35">
      <c r="A49" s="24" t="str">
        <f>A33</f>
        <v>Control</v>
      </c>
      <c r="B49" s="21" t="str">
        <f>B33</f>
        <v>C-6</v>
      </c>
      <c r="C49" s="28">
        <f t="shared" ref="C49:M49" si="41">C33/$C33</f>
        <v>1</v>
      </c>
      <c r="D49" s="28">
        <f t="shared" si="41"/>
        <v>1.0610773096770096</v>
      </c>
      <c r="E49" s="28">
        <f t="shared" si="41"/>
        <v>0.74254720782929262</v>
      </c>
      <c r="F49" s="28">
        <f t="shared" si="41"/>
        <v>0.58950698272049884</v>
      </c>
      <c r="G49" s="28">
        <f t="shared" si="41"/>
        <v>0.44100210312704546</v>
      </c>
      <c r="H49" s="28">
        <f t="shared" si="41"/>
        <v>0.28812142390147311</v>
      </c>
      <c r="I49" s="28">
        <f t="shared" si="41"/>
        <v>0.2096712371233504</v>
      </c>
      <c r="J49" s="28">
        <f t="shared" si="41"/>
        <v>0.10332587139937403</v>
      </c>
      <c r="K49" s="28">
        <f t="shared" si="41"/>
        <v>2.1424083832564389E-2</v>
      </c>
      <c r="L49" s="28">
        <f t="shared" si="41"/>
        <v>8.1071880154576399E-4</v>
      </c>
      <c r="M49" s="28">
        <f t="shared" si="41"/>
        <v>0</v>
      </c>
    </row>
    <row r="50" spans="1:13" x14ac:dyDescent="0.35">
      <c r="B50" s="1"/>
    </row>
    <row r="51" spans="1:13" x14ac:dyDescent="0.35">
      <c r="B51" s="1"/>
      <c r="C51" s="2"/>
      <c r="D51" s="2"/>
      <c r="E51" s="2"/>
      <c r="F51" s="2"/>
      <c r="G51" s="2"/>
      <c r="H51" s="2"/>
      <c r="I51" s="2"/>
      <c r="J51" s="2"/>
      <c r="K51" s="2"/>
      <c r="L51" s="2"/>
    </row>
    <row r="52" spans="1:13" ht="21" x14ac:dyDescent="0.5">
      <c r="A52" s="7" t="s">
        <v>30</v>
      </c>
      <c r="B52" s="1"/>
    </row>
    <row r="53" spans="1:13" x14ac:dyDescent="0.35">
      <c r="A53" s="22" t="str">
        <f>A37</f>
        <v>group</v>
      </c>
      <c r="B53" s="19" t="s">
        <v>1</v>
      </c>
      <c r="C53" s="16" t="str">
        <f>C37</f>
        <v>Day 0</v>
      </c>
      <c r="D53" s="16" t="str">
        <f t="shared" ref="D53:M53" si="42">D37</f>
        <v>Day 1</v>
      </c>
      <c r="E53" s="16" t="str">
        <f t="shared" si="42"/>
        <v>Day 2</v>
      </c>
      <c r="F53" s="16" t="str">
        <f t="shared" si="42"/>
        <v>Day 3</v>
      </c>
      <c r="G53" s="16" t="str">
        <f t="shared" si="42"/>
        <v>Day 4</v>
      </c>
      <c r="H53" s="16" t="str">
        <f t="shared" si="42"/>
        <v>Day 5</v>
      </c>
      <c r="I53" s="16" t="str">
        <f t="shared" si="42"/>
        <v>Day 6</v>
      </c>
      <c r="J53" s="16" t="str">
        <f t="shared" si="42"/>
        <v>Day 7</v>
      </c>
      <c r="K53" s="16" t="str">
        <f t="shared" si="42"/>
        <v>Day 8</v>
      </c>
      <c r="L53" s="16" t="str">
        <f t="shared" si="42"/>
        <v>Day 9</v>
      </c>
      <c r="M53" s="16" t="str">
        <f t="shared" si="42"/>
        <v>Day 10</v>
      </c>
    </row>
    <row r="54" spans="1:13" x14ac:dyDescent="0.35">
      <c r="A54" s="23" t="str">
        <f>A38</f>
        <v>Treatment</v>
      </c>
      <c r="B54" s="20" t="str">
        <f>B38</f>
        <v>T-1</v>
      </c>
      <c r="C54" s="27">
        <f>1-C38</f>
        <v>0</v>
      </c>
      <c r="D54" s="27">
        <f t="shared" ref="D54:M54" si="43">1-D38</f>
        <v>-6.233761410548766E-3</v>
      </c>
      <c r="E54" s="27">
        <f t="shared" si="43"/>
        <v>5.3283950117179901E-2</v>
      </c>
      <c r="F54" s="27">
        <f t="shared" si="43"/>
        <v>-2.2680980463472666E-2</v>
      </c>
      <c r="G54" s="27">
        <f t="shared" si="43"/>
        <v>0.15120401786111326</v>
      </c>
      <c r="H54" s="27">
        <f t="shared" si="43"/>
        <v>0.39574131444720595</v>
      </c>
      <c r="I54" s="27">
        <f t="shared" si="43"/>
        <v>0.72890757626085234</v>
      </c>
      <c r="J54" s="27">
        <f t="shared" si="43"/>
        <v>0.75639469375458679</v>
      </c>
      <c r="K54" s="27">
        <f t="shared" si="43"/>
        <v>0.88691680896387992</v>
      </c>
      <c r="L54" s="27">
        <f t="shared" si="43"/>
        <v>0.97310506229545579</v>
      </c>
      <c r="M54" s="27">
        <f t="shared" si="43"/>
        <v>0.98841244024948183</v>
      </c>
    </row>
    <row r="55" spans="1:13" x14ac:dyDescent="0.35">
      <c r="A55" s="23" t="str">
        <f>A39</f>
        <v>Treatment</v>
      </c>
      <c r="B55" s="20" t="str">
        <f>B39</f>
        <v>T-2</v>
      </c>
      <c r="C55" s="27">
        <f t="shared" ref="C55:M55" si="44">1-C39</f>
        <v>0</v>
      </c>
      <c r="D55" s="27">
        <f t="shared" si="44"/>
        <v>0.13010588848229665</v>
      </c>
      <c r="E55" s="27">
        <f t="shared" si="44"/>
        <v>0.17335377855793188</v>
      </c>
      <c r="F55" s="27">
        <f t="shared" si="44"/>
        <v>0.26079374713203152</v>
      </c>
      <c r="G55" s="27">
        <f t="shared" si="44"/>
        <v>0.25740672737806103</v>
      </c>
      <c r="H55" s="27">
        <f t="shared" si="44"/>
        <v>0.43745663858033879</v>
      </c>
      <c r="I55" s="27">
        <f t="shared" si="44"/>
        <v>0.7238676693033339</v>
      </c>
      <c r="J55" s="27">
        <f t="shared" si="44"/>
        <v>0.96102373160100951</v>
      </c>
      <c r="K55" s="27">
        <f t="shared" si="44"/>
        <v>0.97409379184600664</v>
      </c>
      <c r="L55" s="27">
        <f t="shared" si="44"/>
        <v>0.97418280680404501</v>
      </c>
      <c r="M55" s="27">
        <f t="shared" si="44"/>
        <v>0.98662476478165217</v>
      </c>
    </row>
    <row r="56" spans="1:13" x14ac:dyDescent="0.35">
      <c r="A56" s="23" t="str">
        <f t="shared" ref="A56:B64" si="45">A40</f>
        <v>Treatment</v>
      </c>
      <c r="B56" s="20" t="str">
        <f>B40</f>
        <v>T-3</v>
      </c>
      <c r="C56" s="27">
        <f t="shared" ref="C56:M56" si="46">1-C40</f>
        <v>0</v>
      </c>
      <c r="D56" s="27">
        <f t="shared" si="46"/>
        <v>1.2451880130827431E-2</v>
      </c>
      <c r="E56" s="27">
        <f t="shared" si="46"/>
        <v>6.9218207786974961E-2</v>
      </c>
      <c r="F56" s="27">
        <f t="shared" si="46"/>
        <v>5.5919934528347648E-2</v>
      </c>
      <c r="G56" s="27">
        <f t="shared" si="46"/>
        <v>0.24910500516946121</v>
      </c>
      <c r="H56" s="27">
        <f t="shared" si="46"/>
        <v>0.51772141403213812</v>
      </c>
      <c r="I56" s="27">
        <f t="shared" si="46"/>
        <v>0.72777533614088363</v>
      </c>
      <c r="J56" s="27">
        <f t="shared" si="46"/>
        <v>0.85048809124331026</v>
      </c>
      <c r="K56" s="27">
        <f t="shared" si="46"/>
        <v>0.9073451977858723</v>
      </c>
      <c r="L56" s="27">
        <f t="shared" si="46"/>
        <v>0.99177060474909184</v>
      </c>
      <c r="M56" s="27">
        <f t="shared" si="46"/>
        <v>1</v>
      </c>
    </row>
    <row r="57" spans="1:13" x14ac:dyDescent="0.35">
      <c r="A57" s="23" t="str">
        <f t="shared" si="45"/>
        <v>Treatment</v>
      </c>
      <c r="B57" s="20" t="str">
        <f t="shared" si="45"/>
        <v>T-4</v>
      </c>
      <c r="C57" s="27">
        <f t="shared" ref="C57:M57" si="47">1-C41</f>
        <v>0</v>
      </c>
      <c r="D57" s="27">
        <f t="shared" si="47"/>
        <v>-5.4930789391478108E-2</v>
      </c>
      <c r="E57" s="27">
        <f t="shared" si="47"/>
        <v>-4.4494898296069563E-2</v>
      </c>
      <c r="F57" s="27">
        <f t="shared" si="47"/>
        <v>-2.4683858437595907E-2</v>
      </c>
      <c r="G57" s="27">
        <f t="shared" si="47"/>
        <v>0.1898535897719198</v>
      </c>
      <c r="H57" s="27">
        <f t="shared" si="47"/>
        <v>0.41785252704540488</v>
      </c>
      <c r="I57" s="27">
        <f t="shared" si="47"/>
        <v>0.69517536242997746</v>
      </c>
      <c r="J57" s="27">
        <f t="shared" si="47"/>
        <v>0.85563157718703153</v>
      </c>
      <c r="K57" s="27">
        <f t="shared" si="47"/>
        <v>0.86131834998618906</v>
      </c>
      <c r="L57" s="27">
        <f t="shared" si="47"/>
        <v>0.98560583233721788</v>
      </c>
      <c r="M57" s="27">
        <f t="shared" si="47"/>
        <v>0.99559198395893578</v>
      </c>
    </row>
    <row r="58" spans="1:13" x14ac:dyDescent="0.35">
      <c r="A58" s="23" t="str">
        <f t="shared" si="45"/>
        <v>Treatment</v>
      </c>
      <c r="B58" s="20" t="str">
        <f t="shared" si="45"/>
        <v>T-5</v>
      </c>
      <c r="C58" s="27">
        <f t="shared" ref="C58:M58" si="48">1-C42</f>
        <v>0</v>
      </c>
      <c r="D58" s="27">
        <f t="shared" si="48"/>
        <v>-0.11790869979577256</v>
      </c>
      <c r="E58" s="27">
        <f t="shared" si="48"/>
        <v>3.2201079933636967E-3</v>
      </c>
      <c r="F58" s="27">
        <f t="shared" si="48"/>
        <v>-3.2203708555771371E-3</v>
      </c>
      <c r="G58" s="27">
        <f t="shared" si="48"/>
        <v>0.10500035142925335</v>
      </c>
      <c r="H58" s="27">
        <f t="shared" si="48"/>
        <v>0.45048918070575428</v>
      </c>
      <c r="I58" s="27">
        <f t="shared" si="48"/>
        <v>0.74828881593101149</v>
      </c>
      <c r="J58" s="27">
        <f t="shared" si="48"/>
        <v>0.85651678574022339</v>
      </c>
      <c r="K58" s="27">
        <f t="shared" si="48"/>
        <v>0.91320909188170807</v>
      </c>
      <c r="L58" s="27">
        <f t="shared" si="48"/>
        <v>0.96913198242341436</v>
      </c>
      <c r="M58" s="27">
        <f t="shared" si="48"/>
        <v>0.99704956413675394</v>
      </c>
    </row>
    <row r="59" spans="1:13" x14ac:dyDescent="0.35">
      <c r="A59" s="23" t="str">
        <f t="shared" si="45"/>
        <v>Treatment</v>
      </c>
      <c r="B59" s="20" t="str">
        <f t="shared" si="45"/>
        <v>T-6</v>
      </c>
      <c r="C59" s="27">
        <f t="shared" ref="C59:M59" si="49">1-C43</f>
        <v>0</v>
      </c>
      <c r="D59" s="27">
        <f t="shared" si="49"/>
        <v>1.6799509974434024E-2</v>
      </c>
      <c r="E59" s="27">
        <f t="shared" si="49"/>
        <v>-8.4743246935881533E-2</v>
      </c>
      <c r="F59" s="27">
        <f t="shared" si="49"/>
        <v>0.10376724677733806</v>
      </c>
      <c r="G59" s="27">
        <f t="shared" si="49"/>
        <v>0.20260752140278937</v>
      </c>
      <c r="H59" s="27">
        <f t="shared" si="49"/>
        <v>0.37384209922735212</v>
      </c>
      <c r="I59" s="27">
        <f t="shared" si="49"/>
        <v>0.71301091603645872</v>
      </c>
      <c r="J59" s="27">
        <f t="shared" si="49"/>
        <v>0.80547341244036619</v>
      </c>
      <c r="K59" s="27">
        <f t="shared" si="49"/>
        <v>0.89128277715689164</v>
      </c>
      <c r="L59" s="27">
        <f t="shared" si="49"/>
        <v>0.95714151675533998</v>
      </c>
      <c r="M59" s="27">
        <f t="shared" si="49"/>
        <v>0.98938441856974602</v>
      </c>
    </row>
    <row r="60" spans="1:13" x14ac:dyDescent="0.35">
      <c r="A60" s="23" t="str">
        <f t="shared" si="45"/>
        <v>Control</v>
      </c>
      <c r="B60" s="20" t="str">
        <f t="shared" si="45"/>
        <v>C-1</v>
      </c>
      <c r="C60" s="27">
        <f t="shared" ref="C60:M60" si="50">1-C44</f>
        <v>0</v>
      </c>
      <c r="D60" s="27">
        <f t="shared" si="50"/>
        <v>0.13142566391235166</v>
      </c>
      <c r="E60" s="27">
        <f t="shared" si="50"/>
        <v>0.23159625137932893</v>
      </c>
      <c r="F60" s="27">
        <f t="shared" si="50"/>
        <v>0.43713986364491386</v>
      </c>
      <c r="G60" s="27">
        <f t="shared" si="50"/>
        <v>0.54447681001987935</v>
      </c>
      <c r="H60" s="27">
        <f t="shared" si="50"/>
        <v>0.70266787635959771</v>
      </c>
      <c r="I60" s="27">
        <f t="shared" si="50"/>
        <v>0.8095517275201547</v>
      </c>
      <c r="J60" s="27">
        <f t="shared" si="50"/>
        <v>0.91180449962354992</v>
      </c>
      <c r="K60" s="27">
        <f t="shared" si="50"/>
        <v>0.97308732274454124</v>
      </c>
      <c r="L60" s="27">
        <f t="shared" si="50"/>
        <v>0.99310854198297616</v>
      </c>
      <c r="M60" s="27">
        <f t="shared" si="50"/>
        <v>1</v>
      </c>
    </row>
    <row r="61" spans="1:13" x14ac:dyDescent="0.35">
      <c r="A61" s="23" t="str">
        <f t="shared" si="45"/>
        <v>Control</v>
      </c>
      <c r="B61" s="20" t="str">
        <f t="shared" si="45"/>
        <v>C-2</v>
      </c>
      <c r="C61" s="27">
        <f t="shared" ref="C61:M61" si="51">1-C45</f>
        <v>0</v>
      </c>
      <c r="D61" s="27">
        <f t="shared" si="51"/>
        <v>0.10095888981078815</v>
      </c>
      <c r="E61" s="27">
        <f t="shared" si="51"/>
        <v>0.36991838388982456</v>
      </c>
      <c r="F61" s="27">
        <f t="shared" si="51"/>
        <v>0.34216003708697185</v>
      </c>
      <c r="G61" s="27">
        <f t="shared" si="51"/>
        <v>0.62656027824064631</v>
      </c>
      <c r="H61" s="27">
        <f t="shared" si="51"/>
        <v>0.80640578499273707</v>
      </c>
      <c r="I61" s="27">
        <f t="shared" si="51"/>
        <v>0.87306738506544579</v>
      </c>
      <c r="J61" s="27">
        <f t="shared" si="51"/>
        <v>0.95400598257058511</v>
      </c>
      <c r="K61" s="27">
        <f t="shared" si="51"/>
        <v>0.96792319341210231</v>
      </c>
      <c r="L61" s="27">
        <f t="shared" si="51"/>
        <v>0.99715281625683327</v>
      </c>
      <c r="M61" s="27">
        <f t="shared" si="51"/>
        <v>1</v>
      </c>
    </row>
    <row r="62" spans="1:13" x14ac:dyDescent="0.35">
      <c r="A62" s="23" t="str">
        <f t="shared" si="45"/>
        <v>Control</v>
      </c>
      <c r="B62" s="20" t="str">
        <f t="shared" si="45"/>
        <v>C-3</v>
      </c>
      <c r="C62" s="27">
        <f t="shared" ref="C62:M62" si="52">1-C46</f>
        <v>0</v>
      </c>
      <c r="D62" s="27">
        <f t="shared" si="52"/>
        <v>0.12484365516445295</v>
      </c>
      <c r="E62" s="27">
        <f t="shared" si="52"/>
        <v>0.2535853759106399</v>
      </c>
      <c r="F62" s="27">
        <f t="shared" si="52"/>
        <v>0.44020771697475469</v>
      </c>
      <c r="G62" s="27">
        <f t="shared" si="52"/>
        <v>0.65044122390817194</v>
      </c>
      <c r="H62" s="27">
        <f t="shared" si="52"/>
        <v>0.8209575102403025</v>
      </c>
      <c r="I62" s="27">
        <f t="shared" si="52"/>
        <v>0.91777121391789507</v>
      </c>
      <c r="J62" s="27">
        <f t="shared" si="52"/>
        <v>0.90890033637619549</v>
      </c>
      <c r="K62" s="27">
        <f t="shared" si="52"/>
        <v>0.9102797847168459</v>
      </c>
      <c r="L62" s="27">
        <f t="shared" si="52"/>
        <v>0.93142224181728273</v>
      </c>
      <c r="M62" s="27">
        <f t="shared" si="52"/>
        <v>1</v>
      </c>
    </row>
    <row r="63" spans="1:13" x14ac:dyDescent="0.35">
      <c r="A63" s="23" t="str">
        <f t="shared" si="45"/>
        <v>Control</v>
      </c>
      <c r="B63" s="20" t="str">
        <f t="shared" si="45"/>
        <v>C-4</v>
      </c>
      <c r="C63" s="27">
        <f t="shared" ref="C63:M63" si="53">1-C47</f>
        <v>0</v>
      </c>
      <c r="D63" s="27">
        <f t="shared" si="53"/>
        <v>0.16700823265551556</v>
      </c>
      <c r="E63" s="27">
        <f t="shared" si="53"/>
        <v>0.32255208141022795</v>
      </c>
      <c r="F63" s="27">
        <f t="shared" si="53"/>
        <v>0.39607680858991801</v>
      </c>
      <c r="G63" s="27">
        <f t="shared" si="53"/>
        <v>0.59314709302890978</v>
      </c>
      <c r="H63" s="27">
        <f t="shared" si="53"/>
        <v>0.74986300105047743</v>
      </c>
      <c r="I63" s="27">
        <f t="shared" si="53"/>
        <v>0.79095513907485693</v>
      </c>
      <c r="J63" s="27">
        <f t="shared" si="53"/>
        <v>0.91823919804754639</v>
      </c>
      <c r="K63" s="27">
        <f t="shared" si="53"/>
        <v>0.94685710933112288</v>
      </c>
      <c r="L63" s="27">
        <f t="shared" si="53"/>
        <v>0.97163748039835918</v>
      </c>
      <c r="M63" s="27">
        <f t="shared" si="53"/>
        <v>0.99569534035887175</v>
      </c>
    </row>
    <row r="64" spans="1:13" x14ac:dyDescent="0.35">
      <c r="A64" s="23" t="str">
        <f t="shared" si="45"/>
        <v>Control</v>
      </c>
      <c r="B64" s="20" t="str">
        <f t="shared" si="45"/>
        <v>C-5</v>
      </c>
      <c r="C64" s="27">
        <f t="shared" ref="C64:M64" si="54">1-C48</f>
        <v>0</v>
      </c>
      <c r="D64" s="27">
        <f t="shared" si="54"/>
        <v>8.6884511207332094E-2</v>
      </c>
      <c r="E64" s="27">
        <f t="shared" si="54"/>
        <v>0.24033097052299701</v>
      </c>
      <c r="F64" s="27">
        <f t="shared" si="54"/>
        <v>0.47793466689164577</v>
      </c>
      <c r="G64" s="27">
        <f t="shared" si="54"/>
        <v>0.58771574490111678</v>
      </c>
      <c r="H64" s="27">
        <f t="shared" si="54"/>
        <v>0.75313400520215779</v>
      </c>
      <c r="I64" s="27">
        <f t="shared" si="54"/>
        <v>0.85221692914936653</v>
      </c>
      <c r="J64" s="27">
        <f t="shared" si="54"/>
        <v>0.90557051128731869</v>
      </c>
      <c r="K64" s="27">
        <f t="shared" si="54"/>
        <v>0.94428557410499858</v>
      </c>
      <c r="L64" s="27">
        <f>1-L48</f>
        <v>0.99260153051445166</v>
      </c>
      <c r="M64" s="27">
        <f t="shared" si="54"/>
        <v>1</v>
      </c>
    </row>
    <row r="65" spans="1:13" x14ac:dyDescent="0.35">
      <c r="A65" s="24" t="str">
        <f>A49</f>
        <v>Control</v>
      </c>
      <c r="B65" s="21" t="str">
        <f>B49</f>
        <v>C-6</v>
      </c>
      <c r="C65" s="28">
        <f t="shared" ref="C65:M65" si="55">1-C49</f>
        <v>0</v>
      </c>
      <c r="D65" s="28">
        <f t="shared" si="55"/>
        <v>-6.1077309677009639E-2</v>
      </c>
      <c r="E65" s="28">
        <f t="shared" si="55"/>
        <v>0.25745279217070738</v>
      </c>
      <c r="F65" s="28">
        <f t="shared" si="55"/>
        <v>0.41049301727950116</v>
      </c>
      <c r="G65" s="28">
        <f t="shared" si="55"/>
        <v>0.55899789687295454</v>
      </c>
      <c r="H65" s="28">
        <f t="shared" si="55"/>
        <v>0.71187857609852689</v>
      </c>
      <c r="I65" s="28">
        <f t="shared" si="55"/>
        <v>0.79032876287664955</v>
      </c>
      <c r="J65" s="28">
        <f t="shared" si="55"/>
        <v>0.89667412860062601</v>
      </c>
      <c r="K65" s="28">
        <f t="shared" si="55"/>
        <v>0.97857591616743567</v>
      </c>
      <c r="L65" s="28">
        <f t="shared" si="55"/>
        <v>0.99918928119845418</v>
      </c>
      <c r="M65" s="28">
        <f t="shared" si="55"/>
        <v>1</v>
      </c>
    </row>
    <row r="66" spans="1:13" x14ac:dyDescent="0.35">
      <c r="B66" s="1"/>
      <c r="C66" s="3"/>
      <c r="D66" s="29"/>
      <c r="E66" s="29"/>
      <c r="F66" s="29"/>
      <c r="G66" s="29"/>
      <c r="H66" s="29"/>
      <c r="I66" s="29"/>
      <c r="J66" s="29"/>
      <c r="K66" s="29"/>
      <c r="L66" s="29"/>
      <c r="M66" s="32"/>
    </row>
    <row r="67" spans="1:13" x14ac:dyDescent="0.35">
      <c r="A67" s="1" t="s">
        <v>32</v>
      </c>
      <c r="C67" s="4"/>
      <c r="D67" s="30">
        <f>TTEST(D54:D59,D60:D65,2,2)</f>
        <v>7.0544732392935419E-2</v>
      </c>
      <c r="E67" s="30">
        <f t="shared" ref="E67:L67" si="56">TTEST(E54:E59,E60:E65,2,2)</f>
        <v>1.8423020394571808E-4</v>
      </c>
      <c r="F67" s="30">
        <f t="shared" si="56"/>
        <v>2.5632154654142172E-5</v>
      </c>
      <c r="G67" s="30">
        <f t="shared" si="56"/>
        <v>7.0861316207263215E-8</v>
      </c>
      <c r="H67" s="30">
        <f t="shared" si="56"/>
        <v>4.5235777709929661E-7</v>
      </c>
      <c r="I67" s="30">
        <f t="shared" si="56"/>
        <v>3.7089269794532913E-4</v>
      </c>
      <c r="J67" s="30">
        <f t="shared" si="56"/>
        <v>3.9951610199067754E-2</v>
      </c>
      <c r="K67" s="30">
        <f t="shared" si="56"/>
        <v>2.8506732839707543E-2</v>
      </c>
      <c r="L67" s="30">
        <f t="shared" si="56"/>
        <v>0.63941263939348647</v>
      </c>
      <c r="M67" s="30">
        <f>TTEST(M54:M59,M60:M65,2,2)</f>
        <v>1.9811718051033204E-2</v>
      </c>
    </row>
    <row r="68" spans="1:13" x14ac:dyDescent="0.35">
      <c r="A68" s="1" t="s">
        <v>31</v>
      </c>
      <c r="C68" s="4"/>
      <c r="D68" s="31" t="s">
        <v>38</v>
      </c>
      <c r="E68" s="31" t="s">
        <v>15</v>
      </c>
      <c r="F68" s="31" t="s">
        <v>39</v>
      </c>
      <c r="G68" s="31" t="s">
        <v>39</v>
      </c>
      <c r="H68" s="31" t="s">
        <v>39</v>
      </c>
      <c r="I68" s="31" t="s">
        <v>15</v>
      </c>
      <c r="J68" s="31" t="s">
        <v>14</v>
      </c>
      <c r="K68" s="31" t="s">
        <v>14</v>
      </c>
      <c r="L68" s="31" t="s">
        <v>38</v>
      </c>
      <c r="M68" s="24" t="s">
        <v>14</v>
      </c>
    </row>
    <row r="69" spans="1:13" x14ac:dyDescent="0.35">
      <c r="B69" s="1"/>
      <c r="C69" s="3"/>
      <c r="D69" s="3"/>
      <c r="E69" s="3"/>
      <c r="F69" s="3"/>
      <c r="G69" s="3"/>
      <c r="H69" s="3"/>
      <c r="I69" s="3"/>
      <c r="J69" s="3"/>
      <c r="K69" s="3"/>
      <c r="L69" s="3"/>
    </row>
    <row r="70" spans="1:13" x14ac:dyDescent="0.35">
      <c r="B70" s="1"/>
      <c r="C70" s="3"/>
      <c r="D70" s="3"/>
      <c r="E70" s="3"/>
      <c r="F70" s="3"/>
      <c r="G70" s="3"/>
      <c r="H70" s="3"/>
      <c r="I70" s="3"/>
      <c r="J70" s="3"/>
      <c r="K70" s="3"/>
      <c r="L70" s="3"/>
    </row>
    <row r="71" spans="1:13" ht="21" x14ac:dyDescent="0.5">
      <c r="A71" s="7" t="s">
        <v>34</v>
      </c>
      <c r="B71" s="1"/>
    </row>
    <row r="72" spans="1:13" x14ac:dyDescent="0.35">
      <c r="A72" s="25" t="str">
        <f>A53</f>
        <v>group</v>
      </c>
      <c r="B72" s="22" t="str">
        <f t="shared" ref="B72:M72" si="57">B53</f>
        <v>Mice</v>
      </c>
      <c r="C72" s="22" t="str">
        <f t="shared" si="57"/>
        <v>Day 0</v>
      </c>
      <c r="D72" s="22" t="str">
        <f t="shared" si="57"/>
        <v>Day 1</v>
      </c>
      <c r="E72" s="22" t="str">
        <f t="shared" si="57"/>
        <v>Day 2</v>
      </c>
      <c r="F72" s="22" t="str">
        <f t="shared" si="57"/>
        <v>Day 3</v>
      </c>
      <c r="G72" s="22" t="str">
        <f t="shared" si="57"/>
        <v>Day 4</v>
      </c>
      <c r="H72" s="22" t="str">
        <f t="shared" si="57"/>
        <v>Day 5</v>
      </c>
      <c r="I72" s="22" t="str">
        <f t="shared" si="57"/>
        <v>Day 6</v>
      </c>
      <c r="J72" s="22" t="str">
        <f t="shared" si="57"/>
        <v>Day 7</v>
      </c>
      <c r="K72" s="22" t="str">
        <f t="shared" si="57"/>
        <v>Day 8</v>
      </c>
      <c r="L72" s="22" t="str">
        <f t="shared" si="57"/>
        <v>Day 9</v>
      </c>
      <c r="M72" s="22" t="str">
        <f t="shared" si="57"/>
        <v>Day 10</v>
      </c>
    </row>
    <row r="73" spans="1:13" x14ac:dyDescent="0.35">
      <c r="A73" s="38" t="s">
        <v>8</v>
      </c>
      <c r="B73" s="32" t="str">
        <f>A54</f>
        <v>Treatment</v>
      </c>
      <c r="C73" s="29">
        <f>AVERAGE(C54:C59)</f>
        <v>0</v>
      </c>
      <c r="D73" s="29">
        <f t="shared" ref="D73:M73" si="58">AVERAGE(D54:D59)</f>
        <v>-3.2859953350402225E-3</v>
      </c>
      <c r="E73" s="29">
        <f>AVERAGE(E54:E59)</f>
        <v>2.8306316537249892E-2</v>
      </c>
      <c r="F73" s="29">
        <f t="shared" si="58"/>
        <v>6.1649286446845253E-2</v>
      </c>
      <c r="G73" s="29">
        <f t="shared" si="58"/>
        <v>0.19252953550209964</v>
      </c>
      <c r="H73" s="29">
        <f t="shared" si="58"/>
        <v>0.43218386233969913</v>
      </c>
      <c r="I73" s="29">
        <f t="shared" si="58"/>
        <v>0.72283761268375291</v>
      </c>
      <c r="J73" s="29">
        <f t="shared" si="58"/>
        <v>0.84758804866108794</v>
      </c>
      <c r="K73" s="29">
        <f t="shared" si="58"/>
        <v>0.90569433627009133</v>
      </c>
      <c r="L73" s="29">
        <f t="shared" si="58"/>
        <v>0.97515630089409411</v>
      </c>
      <c r="M73" s="29">
        <f t="shared" si="58"/>
        <v>0.99284386194942831</v>
      </c>
    </row>
    <row r="74" spans="1:13" x14ac:dyDescent="0.35">
      <c r="A74" s="26"/>
      <c r="B74" s="24" t="str">
        <f>A60</f>
        <v>Control</v>
      </c>
      <c r="C74" s="39">
        <f>AVERAGE(C60:C65)</f>
        <v>0</v>
      </c>
      <c r="D74" s="39">
        <f t="shared" ref="D74:L74" si="59">AVERAGE(D60:D65)</f>
        <v>9.1673940512238469E-2</v>
      </c>
      <c r="E74" s="39">
        <f t="shared" si="59"/>
        <v>0.27923930921395429</v>
      </c>
      <c r="F74" s="39">
        <f t="shared" si="59"/>
        <v>0.41733535174461761</v>
      </c>
      <c r="G74" s="39">
        <f t="shared" si="59"/>
        <v>0.59355650782861302</v>
      </c>
      <c r="H74" s="39">
        <f t="shared" si="59"/>
        <v>0.75748445899063321</v>
      </c>
      <c r="I74" s="39">
        <f t="shared" si="59"/>
        <v>0.83898185960072802</v>
      </c>
      <c r="J74" s="39">
        <f t="shared" si="59"/>
        <v>0.91586577608430364</v>
      </c>
      <c r="K74" s="39">
        <f t="shared" si="59"/>
        <v>0.95350148341284102</v>
      </c>
      <c r="L74" s="39">
        <f t="shared" si="59"/>
        <v>0.98085198202805957</v>
      </c>
      <c r="M74" s="39">
        <f>AVERAGE(M60:M65)</f>
        <v>0.99928255672647859</v>
      </c>
    </row>
    <row r="75" spans="1:13" x14ac:dyDescent="0.35">
      <c r="A75" s="38" t="s">
        <v>33</v>
      </c>
      <c r="B75" s="32" t="str">
        <f>A56</f>
        <v>Treatment</v>
      </c>
      <c r="C75" s="29">
        <f>_xlfn.STDEV.S(C54:C59)/SQRT(6)</f>
        <v>0</v>
      </c>
      <c r="D75" s="29">
        <f t="shared" ref="D75:M75" si="60">_xlfn.STDEV.S(D54:D59)/SQRT(6)</f>
        <v>3.379286974689294E-2</v>
      </c>
      <c r="E75" s="29">
        <f t="shared" si="60"/>
        <v>3.7437044846561553E-2</v>
      </c>
      <c r="F75" s="29">
        <f t="shared" si="60"/>
        <v>4.4810096532938409E-2</v>
      </c>
      <c r="G75" s="29">
        <f t="shared" si="60"/>
        <v>2.3726017190636932E-2</v>
      </c>
      <c r="H75" s="29">
        <f t="shared" si="60"/>
        <v>2.0507533079801157E-2</v>
      </c>
      <c r="I75" s="29">
        <f>_xlfn.STDEV.S(I54:I59)/SQRT(6)</f>
        <v>7.2383570655217607E-3</v>
      </c>
      <c r="J75" s="29">
        <f t="shared" si="60"/>
        <v>2.7755093028792588E-2</v>
      </c>
      <c r="K75" s="29">
        <f t="shared" si="60"/>
        <v>1.5564060251324814E-2</v>
      </c>
      <c r="L75" s="29">
        <f t="shared" si="60"/>
        <v>5.0040248170881057E-3</v>
      </c>
      <c r="M75" s="29">
        <f t="shared" si="60"/>
        <v>2.2115818895734663E-3</v>
      </c>
    </row>
    <row r="76" spans="1:13" x14ac:dyDescent="0.35">
      <c r="A76" s="26"/>
      <c r="B76" s="24" t="str">
        <f>A60</f>
        <v>Control</v>
      </c>
      <c r="C76" s="39">
        <f>_xlfn.STDEV.S(C60:C65)/SQRT(6)</f>
        <v>0</v>
      </c>
      <c r="D76" s="39">
        <f t="shared" ref="D76:L76" si="61">_xlfn.STDEV.S(D60:D65)/SQRT(6)</f>
        <v>3.2556503910912936E-2</v>
      </c>
      <c r="E76" s="39">
        <f t="shared" si="61"/>
        <v>2.2371996794898603E-2</v>
      </c>
      <c r="F76" s="39">
        <f t="shared" si="61"/>
        <v>1.8918872333367084E-2</v>
      </c>
      <c r="G76" s="39">
        <f t="shared" si="61"/>
        <v>1.6291630003467873E-2</v>
      </c>
      <c r="H76" s="39">
        <f t="shared" si="61"/>
        <v>1.9650183822516057E-2</v>
      </c>
      <c r="I76" s="39">
        <f t="shared" si="61"/>
        <v>2.0884264287952918E-2</v>
      </c>
      <c r="J76" s="39">
        <f t="shared" si="61"/>
        <v>8.1642138013559712E-3</v>
      </c>
      <c r="K76" s="39">
        <f t="shared" si="61"/>
        <v>1.0356180005307988E-2</v>
      </c>
      <c r="L76" s="39">
        <f t="shared" si="61"/>
        <v>1.0674666499973508E-2</v>
      </c>
      <c r="M76" s="39">
        <f>_xlfn.STDEV.S(M60:M65)/SQRT(6)</f>
        <v>7.1744327352137505E-4</v>
      </c>
    </row>
    <row r="77" spans="1:13" x14ac:dyDescent="0.35">
      <c r="A77" s="1" t="s">
        <v>31</v>
      </c>
      <c r="B77" s="51"/>
      <c r="C77" s="51"/>
      <c r="D77" s="51" t="str">
        <f t="shared" ref="D77:L77" si="62">D68</f>
        <v>ns</v>
      </c>
      <c r="E77" s="51" t="str">
        <f t="shared" si="62"/>
        <v>***</v>
      </c>
      <c r="F77" s="51" t="str">
        <f t="shared" si="62"/>
        <v>****</v>
      </c>
      <c r="G77" s="51" t="str">
        <f t="shared" si="62"/>
        <v>****</v>
      </c>
      <c r="H77" s="51" t="str">
        <f t="shared" si="62"/>
        <v>****</v>
      </c>
      <c r="I77" s="51" t="str">
        <f t="shared" si="62"/>
        <v>***</v>
      </c>
      <c r="J77" s="51" t="str">
        <f t="shared" si="62"/>
        <v>*</v>
      </c>
      <c r="K77" s="51" t="str">
        <f t="shared" si="62"/>
        <v>*</v>
      </c>
      <c r="L77" s="51" t="str">
        <f t="shared" si="62"/>
        <v>ns</v>
      </c>
      <c r="M77" s="51" t="str">
        <f>M68</f>
        <v>*</v>
      </c>
    </row>
    <row r="78" spans="1:13" x14ac:dyDescent="0.35">
      <c r="F78" s="52"/>
    </row>
    <row r="79" spans="1:13" x14ac:dyDescent="0.35">
      <c r="D79" s="3"/>
      <c r="E79" s="3"/>
      <c r="F79" s="3"/>
      <c r="G79" s="3"/>
      <c r="H79" s="3"/>
      <c r="I79" s="3"/>
      <c r="J79" s="3"/>
      <c r="K79" s="3"/>
    </row>
    <row r="80" spans="1:13" x14ac:dyDescent="0.35">
      <c r="D80" s="3"/>
      <c r="E80" s="3"/>
      <c r="F80" s="3"/>
      <c r="G80" s="3"/>
      <c r="H80" s="3"/>
      <c r="I80" s="3"/>
      <c r="J80" s="3"/>
      <c r="K80" s="3"/>
    </row>
    <row r="81" spans="3:20" x14ac:dyDescent="0.35">
      <c r="D81" s="3"/>
      <c r="E81" s="3"/>
      <c r="F81" s="3"/>
      <c r="G81" s="3"/>
      <c r="H81" s="3"/>
      <c r="I81" s="3"/>
      <c r="J81" s="3"/>
      <c r="K81" s="3"/>
    </row>
    <row r="82" spans="3:20" x14ac:dyDescent="0.35">
      <c r="D82" s="3"/>
      <c r="E82" s="3"/>
      <c r="F82" s="3"/>
      <c r="G82" s="3"/>
      <c r="H82" s="3"/>
      <c r="I82" s="3"/>
      <c r="J82" s="3"/>
      <c r="K82" s="3"/>
    </row>
    <row r="83" spans="3:20" x14ac:dyDescent="0.35">
      <c r="D83" s="3"/>
      <c r="E83" s="3"/>
      <c r="F83" s="3"/>
      <c r="G83" s="3"/>
      <c r="H83" s="3"/>
      <c r="I83" s="3"/>
      <c r="J83" s="3"/>
      <c r="K83" s="3"/>
    </row>
    <row r="84" spans="3:20" x14ac:dyDescent="0.35">
      <c r="D84" s="3"/>
      <c r="E84" s="3"/>
      <c r="F84" s="3"/>
      <c r="G84" s="3"/>
      <c r="H84" s="3"/>
      <c r="I84" s="3"/>
      <c r="J84" s="3"/>
      <c r="K84" s="3"/>
    </row>
    <row r="85" spans="3:20" x14ac:dyDescent="0.35">
      <c r="D85" s="3"/>
      <c r="E85" s="3"/>
      <c r="F85" s="3"/>
      <c r="G85" s="3"/>
      <c r="H85" s="3"/>
      <c r="I85" s="3"/>
      <c r="J85" s="3"/>
      <c r="K85" s="3"/>
    </row>
    <row r="86" spans="3:20" x14ac:dyDescent="0.35">
      <c r="D86" s="3"/>
      <c r="E86" s="3"/>
      <c r="F86" s="3"/>
      <c r="G86" s="3"/>
      <c r="H86" s="3"/>
      <c r="I86" s="3"/>
      <c r="J86" s="3"/>
      <c r="K86" s="3"/>
      <c r="L86" s="3"/>
    </row>
    <row r="87" spans="3:20" x14ac:dyDescent="0.35">
      <c r="D87" s="3"/>
      <c r="E87" s="3"/>
      <c r="F87" s="3"/>
      <c r="G87" s="3"/>
      <c r="H87" s="3"/>
      <c r="I87" s="3"/>
      <c r="J87" s="3"/>
      <c r="K87" s="3"/>
      <c r="L87" s="3"/>
    </row>
    <row r="90" spans="3:20" x14ac:dyDescent="0.35"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3:20" x14ac:dyDescent="0.35"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3:20" x14ac:dyDescent="0.35">
      <c r="C92" s="4"/>
      <c r="D92" s="5"/>
      <c r="E92" s="5"/>
      <c r="F92" s="5"/>
      <c r="G92" s="5"/>
      <c r="H92" s="5"/>
      <c r="I92" s="5"/>
      <c r="J92" s="5"/>
      <c r="K92" s="5"/>
      <c r="L92" s="5"/>
    </row>
  </sheetData>
  <pageMargins left="0.7" right="0.7" top="0.75" bottom="0.75" header="0.3" footer="0.3"/>
  <pageSetup orientation="portrait" horizontalDpi="4294967295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2CD88665544244CB8A518F334EBA660" ma:contentTypeVersion="13" ma:contentTypeDescription="Create a new document." ma:contentTypeScope="" ma:versionID="3118d622c3d556d2b592df0df3300aca">
  <xsd:schema xmlns:xsd="http://www.w3.org/2001/XMLSchema" xmlns:xs="http://www.w3.org/2001/XMLSchema" xmlns:p="http://schemas.microsoft.com/office/2006/metadata/properties" xmlns:ns3="7f9ce069-e6c0-4690-98c3-882f05602da4" xmlns:ns4="fc679c0a-10ca-4006-b255-fa7e7faef444" targetNamespace="http://schemas.microsoft.com/office/2006/metadata/properties" ma:root="true" ma:fieldsID="82fb5c19171b7a8b03cfe7fd7639767a" ns3:_="" ns4:_="">
    <xsd:import namespace="7f9ce069-e6c0-4690-98c3-882f05602da4"/>
    <xsd:import namespace="fc679c0a-10ca-4006-b255-fa7e7faef44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9ce069-e6c0-4690-98c3-882f05602da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679c0a-10ca-4006-b255-fa7e7faef444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EBFAC9E-1EF6-45D4-B590-BCFBD62A987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1A20477-D905-4518-BC3A-7F4429342117}">
  <ds:schemaRefs>
    <ds:schemaRef ds:uri="fc679c0a-10ca-4006-b255-fa7e7faef444"/>
    <ds:schemaRef ds:uri="http://purl.org/dc/elements/1.1/"/>
    <ds:schemaRef ds:uri="http://schemas.microsoft.com/office/2006/metadata/properties"/>
    <ds:schemaRef ds:uri="http://purl.org/dc/terms/"/>
    <ds:schemaRef ds:uri="http://schemas.microsoft.com/office/infopath/2007/PartnerControls"/>
    <ds:schemaRef ds:uri="http://www.w3.org/XML/1998/namespace"/>
    <ds:schemaRef ds:uri="7f9ce069-e6c0-4690-98c3-882f05602da4"/>
    <ds:schemaRef ds:uri="http://schemas.microsoft.com/office/2006/documentManagement/type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B687500-D76A-43D5-83FF-C6C6F41528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f9ce069-e6c0-4690-98c3-882f05602da4"/>
    <ds:schemaRef ds:uri="fc679c0a-10ca-4006-b255-fa7e7faef44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Matan Y</cp:lastModifiedBy>
  <dcterms:created xsi:type="dcterms:W3CDTF">2021-04-27T09:26:04Z</dcterms:created>
  <dcterms:modified xsi:type="dcterms:W3CDTF">2023-06-28T16:08:26Z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0x01010042CD88665544244CB8A518F334EBA660</vt:lpwstr>
  </property>
</Properties>
</file>