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1NatureProtocols\fullsubmission\SI\"/>
    </mc:Choice>
  </mc:AlternateContent>
  <bookViews>
    <workbookView xWindow="0" yWindow="0" windowWidth="30720" windowHeight="1351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14" i="1" l="1"/>
  <c r="B13" i="1"/>
  <c r="B12" i="1"/>
  <c r="B11" i="1"/>
  <c r="B10" i="1"/>
  <c r="D9" i="1"/>
  <c r="C9" i="1"/>
  <c r="B9" i="1"/>
  <c r="D14" i="1"/>
  <c r="D12" i="1"/>
  <c r="D13" i="1"/>
  <c r="D11" i="1"/>
  <c r="D10" i="1"/>
  <c r="C14" i="1"/>
  <c r="C12" i="1"/>
  <c r="C11" i="1"/>
  <c r="C10" i="1"/>
  <c r="C13" i="1" l="1"/>
</calcChain>
</file>

<file path=xl/sharedStrings.xml><?xml version="1.0" encoding="utf-8"?>
<sst xmlns="http://schemas.openxmlformats.org/spreadsheetml/2006/main" count="14" uniqueCount="14">
  <si>
    <r>
      <t xml:space="preserve">Tetraethyl orthosilicate (the first addition; </t>
    </r>
    <r>
      <rPr>
        <sz val="11"/>
        <color rgb="FF000000"/>
        <rFont val="Calibri"/>
        <family val="2"/>
        <charset val="238"/>
      </rPr>
      <t>µ</t>
    </r>
    <r>
      <rPr>
        <sz val="11"/>
        <color rgb="FF000000"/>
        <rFont val="Liberation Sans1"/>
        <charset val="238"/>
      </rPr>
      <t>L</t>
    </r>
    <r>
      <rPr>
        <sz val="11"/>
        <color rgb="FF000000"/>
        <rFont val="Liberation Sans1"/>
        <charset val="238"/>
      </rPr>
      <t>)</t>
    </r>
  </si>
  <si>
    <t>Cyclohexane (mL)</t>
  </si>
  <si>
    <t>Nanoparticle diameter (nm)</t>
  </si>
  <si>
    <t>Nanoparticle mass (mg)</t>
  </si>
  <si>
    <t>Nanoparticle dispersion volume (mL)</t>
  </si>
  <si>
    <r>
      <t>NH</t>
    </r>
    <r>
      <rPr>
        <vertAlign val="subscript"/>
        <sz val="11"/>
        <color rgb="FF000000"/>
        <rFont val="Liberation Sans1"/>
        <charset val="238"/>
      </rPr>
      <t>4</t>
    </r>
    <r>
      <rPr>
        <sz val="11"/>
        <color rgb="FF000000"/>
        <rFont val="Liberation Sans1"/>
        <charset val="238"/>
      </rPr>
      <t>OH 12.5% (uL)</t>
    </r>
  </si>
  <si>
    <t>Tetraethyl orthosilicate (the second addition; µL)</t>
  </si>
  <si>
    <r>
      <t>Carboxyethylsilanetriol, disodium salt, 25% in water (</t>
    </r>
    <r>
      <rPr>
        <sz val="11"/>
        <color rgb="FF000000"/>
        <rFont val="Calibri"/>
        <family val="2"/>
        <charset val="238"/>
      </rPr>
      <t>µ</t>
    </r>
    <r>
      <rPr>
        <sz val="11"/>
        <color rgb="FF000000"/>
        <rFont val="Liberation Sans1"/>
        <charset val="238"/>
      </rPr>
      <t>L</t>
    </r>
    <r>
      <rPr>
        <sz val="11"/>
        <color rgb="FF000000"/>
        <rFont val="Liberation Sans1"/>
        <charset val="238"/>
      </rPr>
      <t>)</t>
    </r>
  </si>
  <si>
    <t>Igepal CO-520 (g)</t>
  </si>
  <si>
    <t>Computation for preparing photon-upconversion nanoparticles with carboxylated silica shell</t>
  </si>
  <si>
    <t>Nanoparticle diameter from 60 to 100 nm</t>
  </si>
  <si>
    <t>Nanoparticle diameter more than 100 nm</t>
  </si>
  <si>
    <t>Nanoparticle diameter less than 60 nm</t>
  </si>
  <si>
    <t>Set the values in the green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</si>
</sst>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$-409]#,##0.00;[Red]&quot;-&quot;[$$-409]#,##0.00"/>
  </numFmts>
  <fonts count="5">
    <font>
      <sz val="11"/>
      <color rgb="FF000000"/>
      <name val="Liberation Sans1"/>
      <charset val="238"/>
    </font>
    <font>
      <b/>
      <i/>
      <sz val="16"/>
      <color rgb="FF000000"/>
      <name val="Liberation Sans1"/>
      <charset val="238"/>
    </font>
    <font>
      <b/>
      <i/>
      <u/>
      <sz val="11"/>
      <color rgb="FF000000"/>
      <name val="Liberation Sans1"/>
      <charset val="238"/>
    </font>
    <font>
      <sz val="11"/>
      <color rgb="FF000000"/>
      <name val="Calibri"/>
      <family val="2"/>
      <charset val="238"/>
    </font>
    <font>
      <vertAlign val="subscript"/>
      <sz val="11"/>
      <color rgb="FF000000"/>
      <name val="Liberation Sans1"/>
      <charset val="238"/>
    </font>
  </fonts>
  <fills count="8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theme="0"/>
        <bgColor rgb="FFCCFFCC"/>
      </patternFill>
    </fill>
    <fill>
      <patternFill patternType="solid">
        <fgColor theme="0"/>
        <bgColor rgb="FF99CCFF"/>
      </patternFill>
    </fill>
    <fill>
      <patternFill patternType="solid">
        <fgColor theme="4" tint="0.79998168889431442"/>
        <bgColor rgb="FF99CCFF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5" fontId="2" fillId="0" borderId="0" applyBorder="0" applyProtection="0"/>
  </cellStyleXfs>
  <cellXfs count="13">
    <xf numFmtId="0" fontId="0" fillId="0" borderId="0" xfId="0"/>
    <xf numFmtId="2" fontId="0" fillId="0" borderId="0" xfId="0" applyNumberFormat="1"/>
    <xf numFmtId="0" fontId="0" fillId="0" borderId="1" xfId="0" applyBorder="1"/>
    <xf numFmtId="2" fontId="0" fillId="0" borderId="1" xfId="0" applyNumberFormat="1" applyBorder="1"/>
    <xf numFmtId="164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1" fontId="0" fillId="2" borderId="1" xfId="0" applyNumberFormat="1" applyFill="1" applyBorder="1" applyProtection="1">
      <protection locked="0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A14" sqref="A14"/>
    </sheetView>
  </sheetViews>
  <sheetFormatPr defaultRowHeight="14.25"/>
  <cols>
    <col min="1" max="1" width="48.5" customWidth="1"/>
    <col min="2" max="4" width="33.875" customWidth="1"/>
    <col min="5" max="5" width="9" customWidth="1"/>
  </cols>
  <sheetData>
    <row r="1" spans="1:5">
      <c r="A1" s="9" t="s">
        <v>9</v>
      </c>
      <c r="B1" s="9"/>
      <c r="C1" s="9"/>
      <c r="D1" s="9"/>
    </row>
    <row r="2" spans="1:5">
      <c r="A2" s="9" t="s">
        <v>13</v>
      </c>
      <c r="B2" s="9"/>
      <c r="C2" s="9"/>
      <c r="D2" s="9"/>
    </row>
    <row r="3" spans="1:5">
      <c r="A3" s="8"/>
      <c r="B3" s="8"/>
      <c r="C3" s="8"/>
      <c r="D3" s="8"/>
    </row>
    <row r="4" spans="1:5">
      <c r="A4" s="2"/>
      <c r="B4" s="2"/>
      <c r="C4" s="2"/>
      <c r="D4" s="2"/>
    </row>
    <row r="5" spans="1:5">
      <c r="A5" s="10"/>
      <c r="B5" s="11" t="s">
        <v>12</v>
      </c>
      <c r="C5" s="11" t="s">
        <v>10</v>
      </c>
      <c r="D5" s="11" t="s">
        <v>11</v>
      </c>
    </row>
    <row r="6" spans="1:5">
      <c r="A6" s="11" t="s">
        <v>2</v>
      </c>
      <c r="B6" s="12">
        <v>50</v>
      </c>
      <c r="C6" s="12">
        <v>75</v>
      </c>
      <c r="D6" s="12">
        <v>120</v>
      </c>
    </row>
    <row r="7" spans="1:5">
      <c r="A7" s="11" t="s">
        <v>3</v>
      </c>
      <c r="B7" s="5">
        <v>30</v>
      </c>
      <c r="C7" s="5">
        <v>10</v>
      </c>
      <c r="D7" s="5">
        <v>10</v>
      </c>
    </row>
    <row r="8" spans="1:5">
      <c r="A8" s="11" t="s">
        <v>4</v>
      </c>
      <c r="B8" s="6">
        <v>2</v>
      </c>
      <c r="C8" s="6">
        <v>0.5</v>
      </c>
      <c r="D8" s="6">
        <v>0.5</v>
      </c>
    </row>
    <row r="9" spans="1:5">
      <c r="A9" s="11" t="s">
        <v>8</v>
      </c>
      <c r="B9" s="7">
        <f>B7*27.5333*37/B6/1000</f>
        <v>0.61123925999999995</v>
      </c>
      <c r="C9" s="7">
        <f>C7*27.5333*37/C6/1000</f>
        <v>0.13583094666666667</v>
      </c>
      <c r="D9" s="7">
        <f>D7*27.5333*37/D6/1000*2</f>
        <v>0.16978868333333336</v>
      </c>
    </row>
    <row r="10" spans="1:5">
      <c r="A10" s="11" t="s">
        <v>1</v>
      </c>
      <c r="B10" s="3">
        <f>B7*0.34913*37/B6-B8</f>
        <v>5.7506860000000009</v>
      </c>
      <c r="C10" s="3">
        <f>C7*0.34913*37/C6-C8</f>
        <v>1.2223746666666666</v>
      </c>
      <c r="D10" s="3">
        <f>(D7*0.34913*37/D6*2)-D8</f>
        <v>1.6529683333333334</v>
      </c>
      <c r="E10" s="1"/>
    </row>
    <row r="11" spans="1:5" ht="15">
      <c r="A11" s="11" t="s">
        <v>0</v>
      </c>
      <c r="B11" s="4">
        <f>B7*1.5333*37/B6</f>
        <v>34.039260000000006</v>
      </c>
      <c r="C11" s="4">
        <f>C7*1.5333*37/C6</f>
        <v>7.5642800000000001</v>
      </c>
      <c r="D11" s="4">
        <f>D7*1.5333*37/D6*2</f>
        <v>9.455350000000001</v>
      </c>
    </row>
    <row r="12" spans="1:5" ht="18.75">
      <c r="A12" s="11" t="s">
        <v>5</v>
      </c>
      <c r="B12" s="4">
        <f>B7*1.68666*37/B6</f>
        <v>37.443852</v>
      </c>
      <c r="C12" s="4">
        <f>C7*1.68666*37/C6*2</f>
        <v>16.641712000000002</v>
      </c>
      <c r="D12" s="4">
        <f>D7*1.68666*37/D6*4</f>
        <v>20.802140000000001</v>
      </c>
    </row>
    <row r="13" spans="1:5">
      <c r="A13" s="11" t="s">
        <v>6</v>
      </c>
      <c r="B13" s="4">
        <f>B7*0.3866666666*37/B6</f>
        <v>8.5839999985199995</v>
      </c>
      <c r="C13" s="4">
        <f>C7*0.3866666666*37/C6</f>
        <v>1.9075555552266668</v>
      </c>
      <c r="D13" s="4">
        <f>D7*0.3866666666*37/D6*2</f>
        <v>2.3844444440333334</v>
      </c>
    </row>
    <row r="14" spans="1:5" ht="15">
      <c r="A14" s="11" t="s">
        <v>7</v>
      </c>
      <c r="B14" s="4">
        <f>B7*0.77333333*37/B6</f>
        <v>17.167999926000004</v>
      </c>
      <c r="C14" s="4">
        <f>C7*0.77333333*37/C6</f>
        <v>3.8151110946666669</v>
      </c>
      <c r="D14" s="4">
        <f>D7*0.77333333*37/D6*2</f>
        <v>4.7688888683333337</v>
      </c>
    </row>
  </sheetData>
  <pageMargins left="0" right="0" top="0.39370078740157505" bottom="0.39370078740157505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138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Hlavacek</dc:creator>
  <cp:lastModifiedBy>User</cp:lastModifiedBy>
  <cp:revision>8</cp:revision>
  <dcterms:created xsi:type="dcterms:W3CDTF">2017-08-24T10:44:46Z</dcterms:created>
  <dcterms:modified xsi:type="dcterms:W3CDTF">2021-07-11T09:34:49Z</dcterms:modified>
</cp:coreProperties>
</file>