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Dropbox\MIT_griffith\03_Manuscript\Submitted\03_Protocol_Monolayer\revision_R2\Submission files\"/>
    </mc:Choice>
  </mc:AlternateContent>
  <xr:revisionPtr revIDLastSave="0" documentId="13_ncr:1_{7B957254-2D84-4061-81C6-303212B462E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le S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4" l="1"/>
  <c r="M7" i="4" l="1"/>
  <c r="Z4" i="4"/>
  <c r="J15" i="4"/>
  <c r="R15" i="4" s="1"/>
  <c r="AC15" i="4" s="1"/>
  <c r="I15" i="4"/>
  <c r="Q15" i="4" s="1"/>
  <c r="AB15" i="4" s="1"/>
  <c r="H15" i="4"/>
  <c r="P15" i="4" s="1"/>
  <c r="AA15" i="4" s="1"/>
  <c r="G15" i="4"/>
  <c r="O15" i="4" s="1"/>
  <c r="Z15" i="4" s="1"/>
  <c r="AE15" i="4" s="1"/>
  <c r="J14" i="4"/>
  <c r="R14" i="4" s="1"/>
  <c r="AC14" i="4" s="1"/>
  <c r="I14" i="4"/>
  <c r="Q14" i="4" s="1"/>
  <c r="AB14" i="4" s="1"/>
  <c r="H14" i="4"/>
  <c r="P14" i="4" s="1"/>
  <c r="AA14" i="4" s="1"/>
  <c r="G14" i="4"/>
  <c r="O14" i="4" s="1"/>
  <c r="Z14" i="4" s="1"/>
  <c r="AE14" i="4" s="1"/>
  <c r="J13" i="4"/>
  <c r="R13" i="4" s="1"/>
  <c r="AC13" i="4" s="1"/>
  <c r="I13" i="4"/>
  <c r="Q13" i="4" s="1"/>
  <c r="AB13" i="4" s="1"/>
  <c r="H13" i="4"/>
  <c r="P13" i="4" s="1"/>
  <c r="AA13" i="4" s="1"/>
  <c r="G13" i="4"/>
  <c r="O13" i="4" s="1"/>
  <c r="J12" i="4"/>
  <c r="R12" i="4" s="1"/>
  <c r="AC12" i="4" s="1"/>
  <c r="I12" i="4"/>
  <c r="Q12" i="4" s="1"/>
  <c r="AB12" i="4" s="1"/>
  <c r="H12" i="4"/>
  <c r="P12" i="4" s="1"/>
  <c r="AA12" i="4" s="1"/>
  <c r="G12" i="4"/>
  <c r="O12" i="4" s="1"/>
  <c r="J7" i="4"/>
  <c r="R7" i="4" s="1"/>
  <c r="AC7" i="4" s="1"/>
  <c r="I7" i="4"/>
  <c r="Q7" i="4" s="1"/>
  <c r="AB7" i="4" s="1"/>
  <c r="H7" i="4"/>
  <c r="P7" i="4" s="1"/>
  <c r="AA7" i="4" s="1"/>
  <c r="G7" i="4"/>
  <c r="O7" i="4" s="1"/>
  <c r="Z7" i="4" s="1"/>
  <c r="AE7" i="4" s="1"/>
  <c r="J6" i="4"/>
  <c r="R6" i="4" s="1"/>
  <c r="AC6" i="4" s="1"/>
  <c r="I6" i="4"/>
  <c r="Q6" i="4" s="1"/>
  <c r="AB6" i="4" s="1"/>
  <c r="H6" i="4"/>
  <c r="P6" i="4" s="1"/>
  <c r="AA6" i="4" s="1"/>
  <c r="G6" i="4"/>
  <c r="O6" i="4" s="1"/>
  <c r="Z6" i="4" s="1"/>
  <c r="AE6" i="4" s="1"/>
  <c r="J5" i="4"/>
  <c r="R5" i="4" s="1"/>
  <c r="AC5" i="4" s="1"/>
  <c r="I5" i="4"/>
  <c r="Q5" i="4" s="1"/>
  <c r="AB5" i="4" s="1"/>
  <c r="H5" i="4"/>
  <c r="P5" i="4" s="1"/>
  <c r="AA5" i="4" s="1"/>
  <c r="G5" i="4"/>
  <c r="O5" i="4" s="1"/>
  <c r="Z5" i="4" s="1"/>
  <c r="AE5" i="4" s="1"/>
  <c r="J4" i="4"/>
  <c r="R4" i="4" s="1"/>
  <c r="AC4" i="4" s="1"/>
  <c r="I4" i="4"/>
  <c r="Q4" i="4" s="1"/>
  <c r="AB4" i="4" s="1"/>
  <c r="H4" i="4"/>
  <c r="P4" i="4" s="1"/>
  <c r="AA4" i="4" s="1"/>
  <c r="G4" i="4"/>
  <c r="AE22" i="4" l="1"/>
  <c r="AF5" i="4"/>
  <c r="AG5" i="4"/>
  <c r="AH5" i="4"/>
  <c r="AF4" i="4"/>
  <c r="AE4" i="4"/>
  <c r="Z13" i="4"/>
  <c r="AE13" i="4" s="1"/>
  <c r="AE20" i="4" s="1"/>
  <c r="Z12" i="4"/>
  <c r="AE12" i="4" s="1"/>
  <c r="AG6" i="4"/>
  <c r="AF7" i="4"/>
  <c r="AF15" i="4"/>
  <c r="AG14" i="4"/>
  <c r="AE21" i="4"/>
  <c r="AH6" i="4"/>
  <c r="AH14" i="4"/>
  <c r="AG7" i="4"/>
  <c r="AG15" i="4"/>
  <c r="AF6" i="4"/>
  <c r="AH7" i="4"/>
  <c r="AF14" i="4"/>
  <c r="AH15" i="4"/>
  <c r="AE19" i="4" l="1"/>
  <c r="AH4" i="4"/>
  <c r="AG4" i="4"/>
  <c r="AF12" i="4"/>
  <c r="AF19" i="4" s="1"/>
  <c r="AH12" i="4"/>
  <c r="AF13" i="4"/>
  <c r="AF20" i="4" s="1"/>
  <c r="AG12" i="4"/>
  <c r="AG13" i="4"/>
  <c r="AG20" i="4" s="1"/>
  <c r="AH13" i="4"/>
  <c r="AH20" i="4" s="1"/>
  <c r="AG21" i="4"/>
  <c r="AF22" i="4"/>
  <c r="AH21" i="4"/>
  <c r="AH22" i="4"/>
  <c r="AF21" i="4"/>
  <c r="AG22" i="4"/>
  <c r="AH19" i="4" l="1"/>
  <c r="AG19" i="4"/>
</calcChain>
</file>

<file path=xl/sharedStrings.xml><?xml version="1.0" encoding="utf-8"?>
<sst xmlns="http://schemas.openxmlformats.org/spreadsheetml/2006/main" count="99" uniqueCount="28">
  <si>
    <t>MT768</t>
  </si>
  <si>
    <t>MT798</t>
  </si>
  <si>
    <t>MT799</t>
  </si>
  <si>
    <t>MT800</t>
  </si>
  <si>
    <t>NO</t>
  </si>
  <si>
    <t>aTC</t>
  </si>
  <si>
    <t>DCA</t>
  </si>
  <si>
    <t>DCA+ATC</t>
  </si>
  <si>
    <t>1st experiment</t>
  </si>
  <si>
    <t>2nd experiment</t>
  </si>
  <si>
    <t>OD</t>
  </si>
  <si>
    <t>OD-blank</t>
  </si>
  <si>
    <t>luminescence reading</t>
  </si>
  <si>
    <t>RLU/CFU</t>
  </si>
  <si>
    <t>RPUL</t>
  </si>
  <si>
    <t>blank</t>
  </si>
  <si>
    <t>CFU</t>
  </si>
  <si>
    <t>Y=Y0*e(k*OD)</t>
  </si>
  <si>
    <t>CFU in 15 ul</t>
  </si>
  <si>
    <t>Y0</t>
  </si>
  <si>
    <t>t=6h</t>
  </si>
  <si>
    <t>k</t>
  </si>
  <si>
    <t xml:space="preserve">OD minus blank </t>
  </si>
  <si>
    <t>MT788</t>
  </si>
  <si>
    <t>MT789</t>
  </si>
  <si>
    <t>aTCAtc</t>
  </si>
  <si>
    <t>Average of 8/20/19 and 8/28/19 Expt RPULs</t>
  </si>
  <si>
    <t>Table S2. Calculation of RPUL from OD600 and luminescence data. Related to Figure 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</si>
</sst>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11" fontId="0" fillId="0" borderId="0" xfId="0" applyNumberFormat="1"/>
    <xf numFmtId="2" fontId="0" fillId="2" borderId="0" xfId="0" applyNumberFormat="1" applyFill="1"/>
    <xf numFmtId="164" fontId="3" fillId="2" borderId="0" xfId="0" applyNumberFormat="1" applyFont="1" applyFill="1"/>
    <xf numFmtId="0" fontId="0" fillId="2" borderId="0" xfId="0" applyFill="1"/>
    <xf numFmtId="11" fontId="0" fillId="2" borderId="0" xfId="0" applyNumberFormat="1" applyFill="1"/>
    <xf numFmtId="11" fontId="0" fillId="3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1" fontId="0" fillId="3" borderId="5" xfId="0" applyNumberFormat="1" applyFill="1" applyBorder="1"/>
    <xf numFmtId="0" fontId="0" fillId="0" borderId="6" xfId="0" applyBorder="1"/>
    <xf numFmtId="0" fontId="0" fillId="0" borderId="7" xfId="0" applyBorder="1"/>
    <xf numFmtId="11" fontId="0" fillId="0" borderId="7" xfId="0" applyNumberFormat="1" applyBorder="1"/>
    <xf numFmtId="11" fontId="0" fillId="3" borderId="7" xfId="0" applyNumberFormat="1" applyFill="1" applyBorder="1"/>
    <xf numFmtId="11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17BC-2501-47EC-887D-85C27006B833}">
  <dimension ref="A1:AH34"/>
  <sheetViews>
    <sheetView tabSelected="1" zoomScale="70" zoomScaleNormal="70" workbookViewId="0">
      <selection activeCell="D15" sqref="D15"/>
    </sheetView>
  </sheetViews>
  <sheetFormatPr defaultColWidth="8.77734375" defaultRowHeight="14.4" x14ac:dyDescent="0.3"/>
  <cols>
    <col min="1" max="1" width="16.77734375" bestFit="1" customWidth="1"/>
    <col min="13" max="13" width="8.77734375" customWidth="1"/>
    <col min="15" max="15" width="10.33203125" bestFit="1" customWidth="1"/>
    <col min="22" max="22" width="11.109375" bestFit="1" customWidth="1"/>
    <col min="26" max="26" width="11.44140625" customWidth="1"/>
    <col min="27" max="29" width="10.33203125" bestFit="1" customWidth="1"/>
    <col min="31" max="31" width="10.6640625" bestFit="1" customWidth="1"/>
    <col min="32" max="34" width="10.33203125" bestFit="1" customWidth="1"/>
  </cols>
  <sheetData>
    <row r="1" spans="1:34" x14ac:dyDescent="0.3">
      <c r="A1" s="1" t="s">
        <v>27</v>
      </c>
    </row>
    <row r="2" spans="1:34" x14ac:dyDescent="0.3">
      <c r="C2" t="s">
        <v>10</v>
      </c>
      <c r="G2" t="s">
        <v>11</v>
      </c>
      <c r="U2" t="s">
        <v>12</v>
      </c>
      <c r="Z2" t="s">
        <v>13</v>
      </c>
      <c r="AE2" t="s">
        <v>14</v>
      </c>
    </row>
    <row r="3" spans="1:34" x14ac:dyDescent="0.3">
      <c r="A3" t="s">
        <v>8</v>
      </c>
      <c r="B3" t="s">
        <v>0</v>
      </c>
      <c r="C3" t="s">
        <v>1</v>
      </c>
      <c r="D3" t="s">
        <v>2</v>
      </c>
      <c r="E3" t="s">
        <v>3</v>
      </c>
      <c r="F3" t="s">
        <v>15</v>
      </c>
      <c r="G3" t="s">
        <v>0</v>
      </c>
      <c r="H3" t="s">
        <v>1</v>
      </c>
      <c r="I3" t="s">
        <v>2</v>
      </c>
      <c r="J3" t="s">
        <v>3</v>
      </c>
      <c r="L3" t="s">
        <v>16</v>
      </c>
      <c r="M3" t="s">
        <v>17</v>
      </c>
      <c r="N3" t="s">
        <v>18</v>
      </c>
      <c r="O3" t="s">
        <v>0</v>
      </c>
      <c r="P3" t="s">
        <v>1</v>
      </c>
      <c r="Q3" t="s">
        <v>2</v>
      </c>
      <c r="R3" t="s">
        <v>3</v>
      </c>
      <c r="U3" t="s">
        <v>0</v>
      </c>
      <c r="V3" t="s">
        <v>1</v>
      </c>
      <c r="W3" t="s">
        <v>2</v>
      </c>
      <c r="X3" t="s">
        <v>3</v>
      </c>
      <c r="Z3" t="s">
        <v>0</v>
      </c>
      <c r="AA3" t="s">
        <v>1</v>
      </c>
      <c r="AB3" t="s">
        <v>2</v>
      </c>
      <c r="AC3" t="s">
        <v>3</v>
      </c>
      <c r="AE3" t="s">
        <v>0</v>
      </c>
      <c r="AF3" t="s">
        <v>1</v>
      </c>
      <c r="AG3" t="s">
        <v>2</v>
      </c>
      <c r="AH3" t="s">
        <v>3</v>
      </c>
    </row>
    <row r="4" spans="1:34" x14ac:dyDescent="0.3">
      <c r="A4" t="s">
        <v>4</v>
      </c>
      <c r="B4" s="6">
        <v>0.1452</v>
      </c>
      <c r="C4" s="6">
        <v>0.15110000000000001</v>
      </c>
      <c r="D4" s="6">
        <v>0.31469999999999998</v>
      </c>
      <c r="E4" s="6">
        <v>0.27429999999999999</v>
      </c>
      <c r="F4" s="2">
        <v>3.04E-2</v>
      </c>
      <c r="G4" s="6">
        <f t="shared" ref="G4:J7" si="0">B4-$F$4</f>
        <v>0.1148</v>
      </c>
      <c r="H4" s="6">
        <f t="shared" si="0"/>
        <v>0.12070000000000002</v>
      </c>
      <c r="I4" s="6">
        <f t="shared" si="0"/>
        <v>0.2843</v>
      </c>
      <c r="J4" s="6">
        <f t="shared" si="0"/>
        <v>0.24389999999999998</v>
      </c>
      <c r="L4" s="3" t="s">
        <v>19</v>
      </c>
      <c r="M4" s="4">
        <v>1462919997</v>
      </c>
      <c r="N4" t="s">
        <v>20</v>
      </c>
      <c r="O4" s="7">
        <f>$M$4*EXP($M$5*G4)*0.015</f>
        <v>41621191.034479074</v>
      </c>
      <c r="P4" s="7">
        <f t="shared" ref="O4:R7" si="1">$M$4*EXP($M$5*H4)*0.015</f>
        <v>43013234.070958771</v>
      </c>
      <c r="Q4" s="7">
        <f t="shared" si="1"/>
        <v>107097693.08878191</v>
      </c>
      <c r="R4" s="7">
        <f t="shared" si="1"/>
        <v>85496123.645416796</v>
      </c>
      <c r="T4" t="s">
        <v>4</v>
      </c>
      <c r="U4" s="8">
        <v>45905</v>
      </c>
      <c r="V4" s="8">
        <v>2341</v>
      </c>
      <c r="W4" s="8">
        <v>97429</v>
      </c>
      <c r="X4" s="8">
        <v>1518</v>
      </c>
      <c r="Z4" s="9">
        <f t="shared" ref="Z4:AC7" si="2">U4/O4</f>
        <v>1.1029237477123662E-3</v>
      </c>
      <c r="AA4" s="9">
        <f t="shared" si="2"/>
        <v>5.4425110098395788E-5</v>
      </c>
      <c r="AB4" s="9">
        <f t="shared" si="2"/>
        <v>9.0972080901157457E-4</v>
      </c>
      <c r="AC4" s="9">
        <f t="shared" si="2"/>
        <v>1.7755190940535415E-5</v>
      </c>
      <c r="AE4" s="5">
        <f t="shared" ref="AE4:AH7" si="3">Z4/$Z4</f>
        <v>1</v>
      </c>
      <c r="AF4" s="10">
        <f t="shared" si="3"/>
        <v>4.9346212928393147E-2</v>
      </c>
      <c r="AG4" s="10">
        <f t="shared" si="3"/>
        <v>0.8248265674743841</v>
      </c>
      <c r="AH4" s="10">
        <f t="shared" si="3"/>
        <v>1.6098294172523182E-2</v>
      </c>
    </row>
    <row r="5" spans="1:34" x14ac:dyDescent="0.3">
      <c r="A5" t="s">
        <v>5</v>
      </c>
      <c r="B5" s="6">
        <v>0.1492</v>
      </c>
      <c r="C5" s="6">
        <v>0.1464</v>
      </c>
      <c r="D5" s="6">
        <v>0.2412</v>
      </c>
      <c r="E5" s="6">
        <v>0.27089999999999997</v>
      </c>
      <c r="F5" s="2"/>
      <c r="G5" s="6">
        <f t="shared" si="0"/>
        <v>0.1188</v>
      </c>
      <c r="H5" s="6">
        <f t="shared" si="0"/>
        <v>0.11600000000000001</v>
      </c>
      <c r="I5" s="6">
        <f t="shared" si="0"/>
        <v>0.21079999999999999</v>
      </c>
      <c r="J5" s="6">
        <f t="shared" si="0"/>
        <v>0.24049999999999996</v>
      </c>
      <c r="L5" s="3" t="s">
        <v>21</v>
      </c>
      <c r="M5" s="4">
        <v>5.5759999999999996</v>
      </c>
      <c r="O5" s="7">
        <f t="shared" si="1"/>
        <v>42559940.092630684</v>
      </c>
      <c r="P5" s="7">
        <f t="shared" si="1"/>
        <v>41900620.564811192</v>
      </c>
      <c r="Q5" s="7">
        <f t="shared" si="1"/>
        <v>71087068.130639672</v>
      </c>
      <c r="R5" s="7">
        <f t="shared" si="1"/>
        <v>83890521.845763147</v>
      </c>
      <c r="T5" t="s">
        <v>5</v>
      </c>
      <c r="U5" s="8">
        <v>43691</v>
      </c>
      <c r="V5" s="8">
        <v>724</v>
      </c>
      <c r="W5" s="8">
        <v>7904</v>
      </c>
      <c r="X5" s="8">
        <v>11210</v>
      </c>
      <c r="Z5" s="9">
        <f t="shared" si="2"/>
        <v>1.0265756931261555E-3</v>
      </c>
      <c r="AA5" s="9">
        <f t="shared" si="2"/>
        <v>1.7278980364506264E-5</v>
      </c>
      <c r="AB5" s="9">
        <f t="shared" si="2"/>
        <v>1.1118759301585612E-4</v>
      </c>
      <c r="AC5" s="9">
        <f t="shared" si="2"/>
        <v>1.3362653793726705E-4</v>
      </c>
      <c r="AE5" s="5">
        <f t="shared" si="3"/>
        <v>1</v>
      </c>
      <c r="AF5" s="10">
        <f t="shared" si="3"/>
        <v>1.683166714369386E-2</v>
      </c>
      <c r="AG5" s="10">
        <f t="shared" si="3"/>
        <v>0.108309200929222</v>
      </c>
      <c r="AH5" s="10">
        <f t="shared" si="3"/>
        <v>0.13016725296733256</v>
      </c>
    </row>
    <row r="6" spans="1:34" x14ac:dyDescent="0.3">
      <c r="A6" t="s">
        <v>6</v>
      </c>
      <c r="B6" s="6">
        <v>0.13200000000000001</v>
      </c>
      <c r="C6" s="6">
        <v>0.24779999999999999</v>
      </c>
      <c r="D6" s="6">
        <v>0.23930000000000001</v>
      </c>
      <c r="E6" s="6">
        <v>0.2397</v>
      </c>
      <c r="F6" s="2"/>
      <c r="G6" s="6">
        <f t="shared" si="0"/>
        <v>0.10160000000000001</v>
      </c>
      <c r="H6" s="6">
        <f t="shared" si="0"/>
        <v>0.21739999999999998</v>
      </c>
      <c r="I6" s="6">
        <f t="shared" si="0"/>
        <v>0.2089</v>
      </c>
      <c r="J6" s="6">
        <f t="shared" si="0"/>
        <v>0.20929999999999999</v>
      </c>
      <c r="O6" s="7">
        <f t="shared" si="1"/>
        <v>38667762.3020413</v>
      </c>
      <c r="P6" s="7">
        <f t="shared" si="1"/>
        <v>73751920.638328522</v>
      </c>
      <c r="Q6" s="7">
        <f t="shared" si="1"/>
        <v>70337918.697526649</v>
      </c>
      <c r="R6" s="7">
        <f t="shared" si="1"/>
        <v>70494975.475999966</v>
      </c>
      <c r="T6" t="s">
        <v>6</v>
      </c>
      <c r="U6" s="8">
        <v>39207</v>
      </c>
      <c r="V6" s="8">
        <v>18986</v>
      </c>
      <c r="W6" s="8">
        <v>17567</v>
      </c>
      <c r="X6" s="8">
        <v>1518</v>
      </c>
      <c r="Z6" s="9">
        <f t="shared" si="2"/>
        <v>1.0139454073847514E-3</v>
      </c>
      <c r="AA6" s="9">
        <f t="shared" si="2"/>
        <v>2.5743058398580964E-4</v>
      </c>
      <c r="AB6" s="9">
        <f t="shared" si="2"/>
        <v>2.4975149002550345E-4</v>
      </c>
      <c r="AC6" s="9">
        <f t="shared" si="2"/>
        <v>2.1533449579208712E-5</v>
      </c>
      <c r="AE6" s="5">
        <f t="shared" si="3"/>
        <v>1</v>
      </c>
      <c r="AF6" s="10">
        <f t="shared" si="3"/>
        <v>0.25388998471800872</v>
      </c>
      <c r="AG6" s="10">
        <f t="shared" si="3"/>
        <v>0.24631650600369337</v>
      </c>
      <c r="AH6" s="10">
        <f t="shared" si="3"/>
        <v>2.1237286960793578E-2</v>
      </c>
    </row>
    <row r="7" spans="1:34" x14ac:dyDescent="0.3">
      <c r="A7" t="s">
        <v>7</v>
      </c>
      <c r="B7" s="6">
        <v>0.13669999999999999</v>
      </c>
      <c r="C7" s="6">
        <v>0.21609999999999999</v>
      </c>
      <c r="D7" s="6">
        <v>0.2281</v>
      </c>
      <c r="E7" s="6">
        <v>0.24879999999999999</v>
      </c>
      <c r="F7" s="2"/>
      <c r="G7" s="6">
        <f t="shared" si="0"/>
        <v>0.10629999999999999</v>
      </c>
      <c r="H7" s="6">
        <f t="shared" si="0"/>
        <v>0.18569999999999998</v>
      </c>
      <c r="I7" s="6">
        <f t="shared" si="0"/>
        <v>0.19769999999999999</v>
      </c>
      <c r="J7" s="6">
        <f t="shared" si="0"/>
        <v>0.21839999999999998</v>
      </c>
      <c r="M7">
        <f>$M$4*EXP($M$5*0.1276)</f>
        <v>2980026032.8421464</v>
      </c>
      <c r="O7" s="7">
        <f t="shared" si="1"/>
        <v>39694531.691368334</v>
      </c>
      <c r="P7" s="7">
        <f t="shared" si="1"/>
        <v>61802748.490711115</v>
      </c>
      <c r="Q7" s="7">
        <f t="shared" si="1"/>
        <v>66079584.240598664</v>
      </c>
      <c r="R7" s="7">
        <f t="shared" si="1"/>
        <v>74164310.020913839</v>
      </c>
      <c r="T7" t="s">
        <v>7</v>
      </c>
      <c r="U7" s="8">
        <v>36710</v>
      </c>
      <c r="V7" s="8">
        <v>1462</v>
      </c>
      <c r="W7" s="8">
        <v>9110</v>
      </c>
      <c r="X7" s="8">
        <v>1575</v>
      </c>
      <c r="Z7" s="9">
        <f t="shared" si="2"/>
        <v>9.2481252292951654E-4</v>
      </c>
      <c r="AA7" s="9">
        <f t="shared" si="2"/>
        <v>2.3655905856998204E-5</v>
      </c>
      <c r="AB7" s="9">
        <f t="shared" si="2"/>
        <v>1.3786406353330085E-4</v>
      </c>
      <c r="AC7" s="9">
        <f t="shared" si="2"/>
        <v>2.1236629850070209E-5</v>
      </c>
      <c r="AE7" s="5">
        <f t="shared" si="3"/>
        <v>1</v>
      </c>
      <c r="AF7" s="10">
        <f t="shared" si="3"/>
        <v>2.5579136603885617E-2</v>
      </c>
      <c r="AG7" s="10">
        <f t="shared" si="3"/>
        <v>0.14907244453891114</v>
      </c>
      <c r="AH7" s="10">
        <f t="shared" si="3"/>
        <v>2.2963172884812606E-2</v>
      </c>
    </row>
    <row r="10" spans="1:34" x14ac:dyDescent="0.3">
      <c r="C10" t="s">
        <v>10</v>
      </c>
      <c r="G10" t="s">
        <v>22</v>
      </c>
      <c r="Z10" t="s">
        <v>13</v>
      </c>
      <c r="AE10" t="s">
        <v>14</v>
      </c>
    </row>
    <row r="11" spans="1:34" x14ac:dyDescent="0.3">
      <c r="A11" t="s">
        <v>9</v>
      </c>
      <c r="B11" t="s">
        <v>0</v>
      </c>
      <c r="C11" t="s">
        <v>1</v>
      </c>
      <c r="D11" t="s">
        <v>2</v>
      </c>
      <c r="E11" t="s">
        <v>3</v>
      </c>
      <c r="G11" t="s">
        <v>0</v>
      </c>
      <c r="H11" t="s">
        <v>1</v>
      </c>
      <c r="I11" t="s">
        <v>2</v>
      </c>
      <c r="J11" t="s">
        <v>3</v>
      </c>
      <c r="L11" t="s">
        <v>16</v>
      </c>
      <c r="M11" t="s">
        <v>17</v>
      </c>
      <c r="N11" t="s">
        <v>18</v>
      </c>
      <c r="O11" t="s">
        <v>0</v>
      </c>
      <c r="P11" t="s">
        <v>1</v>
      </c>
      <c r="Q11" t="s">
        <v>2</v>
      </c>
      <c r="R11" t="s">
        <v>3</v>
      </c>
      <c r="U11" t="s">
        <v>0</v>
      </c>
      <c r="V11" t="s">
        <v>23</v>
      </c>
      <c r="W11" t="s">
        <v>24</v>
      </c>
      <c r="X11" t="s">
        <v>3</v>
      </c>
      <c r="Z11" t="s">
        <v>0</v>
      </c>
      <c r="AA11" t="s">
        <v>1</v>
      </c>
      <c r="AB11" t="s">
        <v>2</v>
      </c>
      <c r="AC11" t="s">
        <v>3</v>
      </c>
      <c r="AE11" t="s">
        <v>0</v>
      </c>
      <c r="AF11" t="s">
        <v>1</v>
      </c>
      <c r="AG11" t="s">
        <v>2</v>
      </c>
      <c r="AH11" t="s">
        <v>3</v>
      </c>
    </row>
    <row r="12" spans="1:34" x14ac:dyDescent="0.3">
      <c r="A12" t="s">
        <v>4</v>
      </c>
      <c r="B12" s="8">
        <v>0.21179999999999999</v>
      </c>
      <c r="C12" s="8">
        <v>0.2084</v>
      </c>
      <c r="D12" s="8">
        <v>0.2208</v>
      </c>
      <c r="E12" s="8">
        <v>0.29260000000000003</v>
      </c>
      <c r="G12" s="8">
        <f t="shared" ref="G12:G15" si="4">B12-0.0304</f>
        <v>0.18139999999999998</v>
      </c>
      <c r="H12" s="8">
        <f t="shared" ref="H12:J15" si="5">C12-0.0304</f>
        <v>0.17799999999999999</v>
      </c>
      <c r="I12" s="8">
        <f t="shared" si="5"/>
        <v>0.19039999999999999</v>
      </c>
      <c r="J12" s="8">
        <f t="shared" si="5"/>
        <v>0.26220000000000004</v>
      </c>
      <c r="L12" s="3" t="s">
        <v>19</v>
      </c>
      <c r="M12" s="4">
        <v>1462919997</v>
      </c>
      <c r="N12" t="s">
        <v>20</v>
      </c>
      <c r="O12" s="7">
        <f t="shared" ref="O12:R15" si="6">$M$4*EXP($M$5*G12)*0.015</f>
        <v>60338540.0131336</v>
      </c>
      <c r="P12" s="7">
        <f t="shared" si="6"/>
        <v>59205393.101872966</v>
      </c>
      <c r="Q12" s="7">
        <f t="shared" si="6"/>
        <v>63443835.705193922</v>
      </c>
      <c r="R12" s="7">
        <f t="shared" si="6"/>
        <v>94680857.121909231</v>
      </c>
      <c r="T12" t="s">
        <v>4</v>
      </c>
      <c r="U12" s="8">
        <v>61031</v>
      </c>
      <c r="V12" s="8">
        <v>2682</v>
      </c>
      <c r="W12" s="8">
        <v>22392</v>
      </c>
      <c r="X12" s="8">
        <v>596</v>
      </c>
      <c r="Z12" s="9">
        <f t="shared" ref="Z12:AC15" si="7">U12/O12</f>
        <v>1.0114762469677866E-3</v>
      </c>
      <c r="AA12" s="9">
        <f t="shared" si="7"/>
        <v>4.529992724455291E-5</v>
      </c>
      <c r="AB12" s="9">
        <f t="shared" si="7"/>
        <v>3.5294209045066998E-4</v>
      </c>
      <c r="AC12" s="9">
        <f t="shared" si="7"/>
        <v>6.2948310579043658E-6</v>
      </c>
      <c r="AE12" s="5">
        <f t="shared" ref="AE12:AH15" si="8">Z12/$Z12</f>
        <v>1</v>
      </c>
      <c r="AF12" s="10">
        <f t="shared" si="8"/>
        <v>4.4785952591920447E-2</v>
      </c>
      <c r="AG12" s="10">
        <f t="shared" si="8"/>
        <v>0.34893759641783306</v>
      </c>
      <c r="AH12" s="10">
        <f t="shared" si="8"/>
        <v>6.2234096715321511E-3</v>
      </c>
    </row>
    <row r="13" spans="1:34" x14ac:dyDescent="0.3">
      <c r="A13" t="s">
        <v>25</v>
      </c>
      <c r="B13" s="8">
        <v>0.1847</v>
      </c>
      <c r="C13" s="8">
        <v>0.1976</v>
      </c>
      <c r="D13" s="8">
        <v>0.22439999999999999</v>
      </c>
      <c r="E13" s="8">
        <v>0.21129999999999999</v>
      </c>
      <c r="G13" s="8">
        <f t="shared" si="4"/>
        <v>0.15429999999999999</v>
      </c>
      <c r="H13" s="8">
        <f t="shared" si="5"/>
        <v>0.16719999999999999</v>
      </c>
      <c r="I13" s="8">
        <f t="shared" si="5"/>
        <v>0.19399999999999998</v>
      </c>
      <c r="J13" s="8">
        <f t="shared" si="5"/>
        <v>0.18089999999999998</v>
      </c>
      <c r="L13" s="3" t="s">
        <v>21</v>
      </c>
      <c r="M13" s="4">
        <v>5.5759999999999996</v>
      </c>
      <c r="O13" s="7">
        <f t="shared" si="6"/>
        <v>51876268.820102222</v>
      </c>
      <c r="P13" s="7">
        <f t="shared" si="6"/>
        <v>55745229.514617078</v>
      </c>
      <c r="Q13" s="7">
        <f t="shared" si="6"/>
        <v>64730250.173972696</v>
      </c>
      <c r="R13" s="7">
        <f t="shared" si="6"/>
        <v>60170550.449842647</v>
      </c>
      <c r="T13" t="s">
        <v>5</v>
      </c>
      <c r="U13" s="8">
        <v>29870</v>
      </c>
      <c r="V13" s="8">
        <v>724</v>
      </c>
      <c r="W13" s="8">
        <v>2001</v>
      </c>
      <c r="X13" s="8">
        <v>1958</v>
      </c>
      <c r="Z13" s="9">
        <f t="shared" si="7"/>
        <v>5.7579314548592356E-4</v>
      </c>
      <c r="AA13" s="9">
        <f t="shared" si="7"/>
        <v>1.2987658429321891E-5</v>
      </c>
      <c r="AB13" s="9">
        <f t="shared" si="7"/>
        <v>3.0912903852866302E-5</v>
      </c>
      <c r="AC13" s="9">
        <f t="shared" si="7"/>
        <v>3.2540835763704076E-5</v>
      </c>
      <c r="AE13" s="5">
        <f t="shared" si="8"/>
        <v>1</v>
      </c>
      <c r="AF13" s="10">
        <f t="shared" si="8"/>
        <v>2.2556118514334419E-2</v>
      </c>
      <c r="AG13" s="10">
        <f t="shared" si="8"/>
        <v>5.368751624644346E-2</v>
      </c>
      <c r="AH13" s="10">
        <f t="shared" si="8"/>
        <v>5.6514802266779685E-2</v>
      </c>
    </row>
    <row r="14" spans="1:34" x14ac:dyDescent="0.3">
      <c r="A14" t="s">
        <v>6</v>
      </c>
      <c r="B14" s="8">
        <v>0.2205</v>
      </c>
      <c r="C14" s="8">
        <v>0.19120000000000001</v>
      </c>
      <c r="D14" s="8">
        <v>0.2407</v>
      </c>
      <c r="E14" s="8">
        <v>0.216</v>
      </c>
      <c r="G14" s="8">
        <f t="shared" si="4"/>
        <v>0.19009999999999999</v>
      </c>
      <c r="H14" s="8">
        <f t="shared" si="5"/>
        <v>0.1608</v>
      </c>
      <c r="I14" s="8">
        <f t="shared" si="5"/>
        <v>0.21029999999999999</v>
      </c>
      <c r="J14" s="8">
        <f t="shared" si="5"/>
        <v>0.18559999999999999</v>
      </c>
      <c r="O14" s="7">
        <f t="shared" si="6"/>
        <v>63337795.573519737</v>
      </c>
      <c r="P14" s="7">
        <f t="shared" si="6"/>
        <v>53790960.759800084</v>
      </c>
      <c r="Q14" s="7">
        <f t="shared" si="6"/>
        <v>70889153.406015903</v>
      </c>
      <c r="R14" s="7">
        <f t="shared" si="6"/>
        <v>61768296.884153247</v>
      </c>
      <c r="T14" t="s">
        <v>6</v>
      </c>
      <c r="U14" s="8">
        <v>57881</v>
      </c>
      <c r="V14" s="8">
        <v>5094</v>
      </c>
      <c r="W14" s="8">
        <v>3349</v>
      </c>
      <c r="X14" s="8">
        <v>426</v>
      </c>
      <c r="Z14" s="9">
        <f t="shared" si="7"/>
        <v>9.1384613998468373E-4</v>
      </c>
      <c r="AA14" s="9">
        <f t="shared" si="7"/>
        <v>9.4699925936383891E-5</v>
      </c>
      <c r="AB14" s="9">
        <f t="shared" si="7"/>
        <v>4.7242770425239582E-5</v>
      </c>
      <c r="AC14" s="9">
        <f t="shared" si="7"/>
        <v>6.8967418803689073E-6</v>
      </c>
      <c r="AE14" s="5">
        <f t="shared" si="8"/>
        <v>1</v>
      </c>
      <c r="AF14" s="10">
        <f t="shared" si="8"/>
        <v>0.10362786665375759</v>
      </c>
      <c r="AG14" s="10">
        <f t="shared" si="8"/>
        <v>5.1696635087862146E-2</v>
      </c>
      <c r="AH14" s="10">
        <f t="shared" si="8"/>
        <v>7.5469398825545164E-3</v>
      </c>
    </row>
    <row r="15" spans="1:34" x14ac:dyDescent="0.3">
      <c r="A15" t="s">
        <v>7</v>
      </c>
      <c r="B15" s="8">
        <v>0.1835</v>
      </c>
      <c r="C15" s="8">
        <v>0.18559999999999999</v>
      </c>
      <c r="D15" s="8">
        <v>0.19109999999999999</v>
      </c>
      <c r="E15" s="8">
        <v>0.19320000000000001</v>
      </c>
      <c r="G15" s="8">
        <f t="shared" si="4"/>
        <v>0.15309999999999999</v>
      </c>
      <c r="H15" s="8">
        <f t="shared" si="5"/>
        <v>0.15519999999999998</v>
      </c>
      <c r="I15" s="8">
        <f t="shared" si="5"/>
        <v>0.16069999999999998</v>
      </c>
      <c r="J15" s="8">
        <f t="shared" si="5"/>
        <v>0.1628</v>
      </c>
      <c r="O15" s="7">
        <f t="shared" si="6"/>
        <v>51530313.050560281</v>
      </c>
      <c r="P15" s="7">
        <f t="shared" si="6"/>
        <v>52137259.016411036</v>
      </c>
      <c r="Q15" s="7">
        <f t="shared" si="6"/>
        <v>53760975.280808873</v>
      </c>
      <c r="R15" s="7">
        <f t="shared" si="6"/>
        <v>54394194.936099418</v>
      </c>
      <c r="T15" t="s">
        <v>7</v>
      </c>
      <c r="U15" s="8">
        <v>43663</v>
      </c>
      <c r="V15" s="8">
        <v>710</v>
      </c>
      <c r="W15" s="8">
        <v>667</v>
      </c>
      <c r="X15" s="8">
        <v>412</v>
      </c>
      <c r="Z15" s="9">
        <f t="shared" si="7"/>
        <v>8.4732650386111442E-4</v>
      </c>
      <c r="AA15" s="9">
        <f t="shared" si="7"/>
        <v>1.3617900392050073E-5</v>
      </c>
      <c r="AB15" s="9">
        <f t="shared" si="7"/>
        <v>1.2406768971657772E-5</v>
      </c>
      <c r="AC15" s="9">
        <f t="shared" si="7"/>
        <v>7.574337674893517E-6</v>
      </c>
      <c r="AE15" s="5">
        <f t="shared" si="8"/>
        <v>1</v>
      </c>
      <c r="AF15" s="10">
        <f t="shared" si="8"/>
        <v>1.6071609149478683E-2</v>
      </c>
      <c r="AG15" s="10">
        <f t="shared" si="8"/>
        <v>1.464225291563802E-2</v>
      </c>
      <c r="AH15" s="10">
        <f t="shared" si="8"/>
        <v>8.9391015628315917E-3</v>
      </c>
    </row>
    <row r="16" spans="1:34" ht="15" thickBot="1" x14ac:dyDescent="0.35"/>
    <row r="17" spans="22:34" x14ac:dyDescent="0.3">
      <c r="AC17" s="11"/>
      <c r="AD17" s="12"/>
      <c r="AE17" s="12" t="s">
        <v>14</v>
      </c>
      <c r="AF17" s="12"/>
      <c r="AG17" s="12"/>
      <c r="AH17" s="13"/>
    </row>
    <row r="18" spans="22:34" x14ac:dyDescent="0.3">
      <c r="AC18" s="14" t="s">
        <v>26</v>
      </c>
      <c r="AE18" t="s">
        <v>0</v>
      </c>
      <c r="AF18" t="s">
        <v>1</v>
      </c>
      <c r="AG18" t="s">
        <v>2</v>
      </c>
      <c r="AH18" s="15" t="s">
        <v>3</v>
      </c>
    </row>
    <row r="19" spans="22:34" x14ac:dyDescent="0.3">
      <c r="AC19" s="14" t="s">
        <v>4</v>
      </c>
      <c r="AE19" s="5">
        <f t="shared" ref="AE19:AH22" si="9">AVERAGE(AE4,AE12)</f>
        <v>1</v>
      </c>
      <c r="AF19" s="10">
        <f t="shared" si="9"/>
        <v>4.7066082760156794E-2</v>
      </c>
      <c r="AG19" s="10">
        <f t="shared" si="9"/>
        <v>0.58688208194610858</v>
      </c>
      <c r="AH19" s="16">
        <f t="shared" si="9"/>
        <v>1.1160851922027667E-2</v>
      </c>
    </row>
    <row r="20" spans="22:34" x14ac:dyDescent="0.3">
      <c r="AC20" s="14" t="s">
        <v>5</v>
      </c>
      <c r="AE20" s="5">
        <f t="shared" si="9"/>
        <v>1</v>
      </c>
      <c r="AF20" s="10">
        <f t="shared" si="9"/>
        <v>1.969389282901414E-2</v>
      </c>
      <c r="AG20" s="10">
        <f t="shared" si="9"/>
        <v>8.0998358587832733E-2</v>
      </c>
      <c r="AH20" s="16">
        <f t="shared" si="9"/>
        <v>9.3341027617056122E-2</v>
      </c>
    </row>
    <row r="21" spans="22:34" x14ac:dyDescent="0.3">
      <c r="AC21" s="14" t="s">
        <v>6</v>
      </c>
      <c r="AE21" s="5">
        <f t="shared" si="9"/>
        <v>1</v>
      </c>
      <c r="AF21" s="10">
        <f t="shared" si="9"/>
        <v>0.17875892568588314</v>
      </c>
      <c r="AG21" s="10">
        <f t="shared" si="9"/>
        <v>0.14900657054577776</v>
      </c>
      <c r="AH21" s="16">
        <f t="shared" si="9"/>
        <v>1.4392113421674048E-2</v>
      </c>
    </row>
    <row r="22" spans="22:34" ht="15" thickBot="1" x14ac:dyDescent="0.35">
      <c r="AC22" s="17" t="s">
        <v>7</v>
      </c>
      <c r="AD22" s="18"/>
      <c r="AE22" s="19">
        <f t="shared" si="9"/>
        <v>1</v>
      </c>
      <c r="AF22" s="20">
        <f t="shared" si="9"/>
        <v>2.0825372876682152E-2</v>
      </c>
      <c r="AG22" s="20">
        <f t="shared" si="9"/>
        <v>8.1857348727274584E-2</v>
      </c>
      <c r="AH22" s="21">
        <f t="shared" si="9"/>
        <v>1.5951137223822097E-2</v>
      </c>
    </row>
    <row r="31" spans="22:34" x14ac:dyDescent="0.3">
      <c r="V31" s="5"/>
      <c r="X31" s="5"/>
    </row>
    <row r="32" spans="22:34" x14ac:dyDescent="0.3">
      <c r="V32" s="5"/>
      <c r="X32" s="5"/>
    </row>
    <row r="33" spans="22:24" x14ac:dyDescent="0.3">
      <c r="V33" s="5"/>
      <c r="X33" s="5"/>
    </row>
    <row r="34" spans="22:24" x14ac:dyDescent="0.3">
      <c r="V34" s="5"/>
      <c r="X34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Jianbo Zhang</dc:creator>
  <cp:lastModifiedBy>Qiuguo Fu</cp:lastModifiedBy>
  <cp:lastPrinted>2021-02-04T03:08:17Z</cp:lastPrinted>
  <dcterms:created xsi:type="dcterms:W3CDTF">2015-06-05T18:17:20Z</dcterms:created>
  <dcterms:modified xsi:type="dcterms:W3CDTF">2021-03-02T21:58:13Z</dcterms:modified>
</cp:coreProperties>
</file>