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gos.rudbeck.uu.se\MyGroups$\Gold\FBV_MMSI_Common\db\NatureProtocols_ReactiveMatrix\Manuscript\"/>
    </mc:Choice>
  </mc:AlternateContent>
  <bookViews>
    <workbookView xWindow="0" yWindow="0" windowWidth="23040" windowHeight="9192"/>
  </bookViews>
  <sheets>
    <sheet name="MassAccuracy" sheetId="7" r:id="rId1"/>
    <sheet name="RedPhosMassRefList" sheetId="8" r:id="rId2"/>
    <sheet name="LOD HVA" sheetId="1" r:id="rId3"/>
    <sheet name="LOD DA" sheetId="2" r:id="rId4"/>
    <sheet name="LOD GABA-d6" sheetId="3" r:id="rId5"/>
    <sheet name="LOD DA-d4" sheetId="4" r:id="rId6"/>
    <sheet name="LOD 3MT-d4" sheetId="5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7" l="1"/>
  <c r="E9" i="7"/>
  <c r="E10" i="7"/>
  <c r="E11" i="7"/>
  <c r="E7" i="7"/>
  <c r="E6" i="7"/>
  <c r="E5" i="7"/>
  <c r="E4" i="7"/>
  <c r="E3" i="7"/>
  <c r="E2" i="7"/>
  <c r="E48" i="7" l="1"/>
  <c r="E47" i="7"/>
  <c r="E46" i="7"/>
  <c r="E51" i="7" l="1"/>
  <c r="E50" i="7"/>
  <c r="E49" i="7"/>
  <c r="E45" i="7" l="1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C19" i="5" l="1"/>
  <c r="N14" i="3" a="1"/>
  <c r="O14" i="3" s="1"/>
  <c r="B13" i="3" a="1"/>
  <c r="C14" i="3" s="1"/>
  <c r="N23" i="4" a="1"/>
  <c r="O24" i="4" s="1"/>
  <c r="N13" i="4" a="1"/>
  <c r="O15" i="4" s="1"/>
  <c r="B13" i="4" a="1"/>
  <c r="C14" i="4" s="1"/>
  <c r="N23" i="5" a="1"/>
  <c r="N23" i="5" s="1"/>
  <c r="N13" i="5" a="1"/>
  <c r="N15" i="5" s="1"/>
  <c r="B13" i="5" a="1"/>
  <c r="C13" i="5" s="1"/>
  <c r="N14" i="2" a="1"/>
  <c r="O18" i="2" s="1"/>
  <c r="N36" i="2" a="1"/>
  <c r="O37" i="2" s="1"/>
  <c r="B36" i="2" a="1"/>
  <c r="C38" i="2" s="1"/>
  <c r="B14" i="2" a="1"/>
  <c r="B17" i="2" s="1"/>
  <c r="P20" i="1"/>
  <c r="O14" i="1" a="1"/>
  <c r="O17" i="1" s="1"/>
  <c r="C20" i="1"/>
  <c r="B14" i="1" a="1"/>
  <c r="B15" i="1" s="1"/>
  <c r="N14" i="3" l="1"/>
  <c r="O20" i="3" s="1"/>
  <c r="O16" i="3"/>
  <c r="N16" i="3"/>
  <c r="O18" i="3"/>
  <c r="N18" i="3"/>
  <c r="O17" i="3"/>
  <c r="N17" i="3"/>
  <c r="O15" i="3"/>
  <c r="N15" i="3"/>
  <c r="B16" i="3"/>
  <c r="C16" i="3"/>
  <c r="B17" i="3"/>
  <c r="C17" i="3"/>
  <c r="B13" i="3"/>
  <c r="C19" i="3" s="1"/>
  <c r="B15" i="3"/>
  <c r="C15" i="3"/>
  <c r="C13" i="3"/>
  <c r="B14" i="3"/>
  <c r="O27" i="4"/>
  <c r="N26" i="4"/>
  <c r="O25" i="4"/>
  <c r="N24" i="4"/>
  <c r="O23" i="4"/>
  <c r="N23" i="4"/>
  <c r="N27" i="4"/>
  <c r="O26" i="4"/>
  <c r="N25" i="4"/>
  <c r="O29" i="4"/>
  <c r="N15" i="4"/>
  <c r="O14" i="4"/>
  <c r="O19" i="4" s="1"/>
  <c r="O13" i="4"/>
  <c r="N13" i="4"/>
  <c r="O17" i="4"/>
  <c r="N17" i="4"/>
  <c r="O16" i="4"/>
  <c r="N16" i="4"/>
  <c r="N14" i="4"/>
  <c r="C19" i="4"/>
  <c r="B15" i="4"/>
  <c r="C15" i="4"/>
  <c r="B17" i="4"/>
  <c r="B16" i="4"/>
  <c r="C16" i="4"/>
  <c r="C17" i="4"/>
  <c r="B13" i="4"/>
  <c r="C13" i="4"/>
  <c r="B14" i="4"/>
  <c r="O23" i="5"/>
  <c r="O27" i="5"/>
  <c r="N27" i="5"/>
  <c r="O26" i="5"/>
  <c r="N26" i="5"/>
  <c r="O25" i="5"/>
  <c r="N25" i="5"/>
  <c r="O24" i="5"/>
  <c r="N24" i="5"/>
  <c r="O29" i="5"/>
  <c r="N13" i="5"/>
  <c r="O13" i="5"/>
  <c r="N14" i="5"/>
  <c r="O14" i="5"/>
  <c r="O19" i="5" s="1"/>
  <c r="O15" i="5"/>
  <c r="N16" i="5"/>
  <c r="O16" i="5"/>
  <c r="N17" i="5"/>
  <c r="O17" i="5"/>
  <c r="B13" i="5"/>
  <c r="C17" i="5"/>
  <c r="B17" i="5"/>
  <c r="C16" i="5"/>
  <c r="B16" i="5"/>
  <c r="C15" i="5"/>
  <c r="B15" i="5"/>
  <c r="C14" i="5"/>
  <c r="B14" i="5"/>
  <c r="N14" i="2"/>
  <c r="O14" i="2"/>
  <c r="N15" i="2"/>
  <c r="O15" i="2"/>
  <c r="O20" i="2" s="1"/>
  <c r="N16" i="2"/>
  <c r="O16" i="2"/>
  <c r="N17" i="2"/>
  <c r="O17" i="2"/>
  <c r="N18" i="2"/>
  <c r="O42" i="2"/>
  <c r="N38" i="2"/>
  <c r="O38" i="2"/>
  <c r="N39" i="2"/>
  <c r="O39" i="2"/>
  <c r="N40" i="2"/>
  <c r="O40" i="2"/>
  <c r="N36" i="2"/>
  <c r="O36" i="2"/>
  <c r="N37" i="2"/>
  <c r="C36" i="2"/>
  <c r="B37" i="2"/>
  <c r="C39" i="2"/>
  <c r="B40" i="2"/>
  <c r="C40" i="2"/>
  <c r="B36" i="2"/>
  <c r="C37" i="2"/>
  <c r="C42" i="2" s="1"/>
  <c r="B39" i="2"/>
  <c r="B38" i="2"/>
  <c r="C16" i="2"/>
  <c r="B16" i="2"/>
  <c r="C15" i="2"/>
  <c r="B15" i="2"/>
  <c r="C14" i="2"/>
  <c r="B14" i="2"/>
  <c r="C18" i="2"/>
  <c r="B18" i="2"/>
  <c r="C17" i="2"/>
  <c r="P18" i="1"/>
  <c r="P16" i="1"/>
  <c r="O16" i="1"/>
  <c r="P15" i="1"/>
  <c r="O15" i="1"/>
  <c r="P14" i="1"/>
  <c r="O14" i="1"/>
  <c r="O18" i="1"/>
  <c r="P17" i="1"/>
  <c r="C14" i="1"/>
  <c r="B14" i="1"/>
  <c r="C17" i="1"/>
  <c r="C18" i="1"/>
  <c r="B18" i="1"/>
  <c r="B17" i="1"/>
  <c r="C16" i="1"/>
  <c r="B16" i="1"/>
  <c r="C15" i="1"/>
  <c r="C20" i="2" l="1"/>
</calcChain>
</file>

<file path=xl/sharedStrings.xml><?xml version="1.0" encoding="utf-8"?>
<sst xmlns="http://schemas.openxmlformats.org/spreadsheetml/2006/main" count="238" uniqueCount="74">
  <si>
    <t>RMS normalization</t>
  </si>
  <si>
    <t>IS normalization</t>
  </si>
  <si>
    <t>pmol/mg</t>
  </si>
  <si>
    <t>AVG [a.u.]</t>
  </si>
  <si>
    <t>SD</t>
  </si>
  <si>
    <t>LINEST</t>
  </si>
  <si>
    <t>LOD:</t>
  </si>
  <si>
    <t>slope</t>
  </si>
  <si>
    <t>SE of slope</t>
  </si>
  <si>
    <t>R2</t>
  </si>
  <si>
    <t>intercept</t>
  </si>
  <si>
    <t>SE of intercept</t>
  </si>
  <si>
    <t>SE of y</t>
  </si>
  <si>
    <t>AVG</t>
  </si>
  <si>
    <t>DA single derivatized - IS normalization</t>
  </si>
  <si>
    <t>DA double derivatized - IS normalization</t>
  </si>
  <si>
    <t>DA double derivatized - RMS normalization</t>
  </si>
  <si>
    <t>DA single derivatized - RMS normalization</t>
  </si>
  <si>
    <t>DA-d4</t>
  </si>
  <si>
    <t>DPP - RMS normalization</t>
  </si>
  <si>
    <t>FMP-10 RMS normalization</t>
  </si>
  <si>
    <t>GABA-d6</t>
  </si>
  <si>
    <t>Amount (pmol/mg)</t>
  </si>
  <si>
    <t>single</t>
  </si>
  <si>
    <t>double</t>
  </si>
  <si>
    <t>DA single</t>
  </si>
  <si>
    <t>3-MT-d4</t>
  </si>
  <si>
    <t>DA-d4 single</t>
  </si>
  <si>
    <t>GABA-H2O-d6</t>
  </si>
  <si>
    <t>DA-d4 double</t>
  </si>
  <si>
    <t>HVA</t>
  </si>
  <si>
    <t>DA double</t>
  </si>
  <si>
    <t>Experiment</t>
  </si>
  <si>
    <t>Compound</t>
  </si>
  <si>
    <t>Observed mass</t>
  </si>
  <si>
    <t>Theoretical mass</t>
  </si>
  <si>
    <t>Mass accuracy (ppm)</t>
  </si>
  <si>
    <t>50µm FMP-10</t>
  </si>
  <si>
    <t>DOPAC</t>
  </si>
  <si>
    <t>3-MT</t>
  </si>
  <si>
    <t>5-HIAA</t>
  </si>
  <si>
    <t>5-HT</t>
  </si>
  <si>
    <t>Creatine</t>
  </si>
  <si>
    <t>Creatinine</t>
  </si>
  <si>
    <t>DOPAL</t>
  </si>
  <si>
    <t>DOPAL (Double)</t>
  </si>
  <si>
    <t>Dopamine</t>
  </si>
  <si>
    <t>GABA</t>
  </si>
  <si>
    <t>Histamine</t>
  </si>
  <si>
    <t>Histidine</t>
  </si>
  <si>
    <t>Lycine</t>
  </si>
  <si>
    <t>Norepinephrine</t>
  </si>
  <si>
    <t>Spermidine</t>
  </si>
  <si>
    <t>Taurine</t>
  </si>
  <si>
    <t>DOPEG</t>
  </si>
  <si>
    <t>Epinephrine</t>
  </si>
  <si>
    <t>5-HIAL</t>
  </si>
  <si>
    <t>5-HTOL</t>
  </si>
  <si>
    <t>tocopherol</t>
  </si>
  <si>
    <t>Arginine</t>
  </si>
  <si>
    <t>20µm FMP-10</t>
  </si>
  <si>
    <t>5HT</t>
  </si>
  <si>
    <t>5HIAL</t>
  </si>
  <si>
    <t>5HIAA</t>
  </si>
  <si>
    <t>Tocopherol</t>
  </si>
  <si>
    <t>m/z</t>
  </si>
  <si>
    <t>DESI MSI</t>
  </si>
  <si>
    <t>Figure 6</t>
  </si>
  <si>
    <t>Figure 4</t>
  </si>
  <si>
    <t>Figure 3</t>
  </si>
  <si>
    <t>50, 20µm DPP</t>
  </si>
  <si>
    <t>Figure 5</t>
  </si>
  <si>
    <t>Figure 2</t>
  </si>
  <si>
    <t>DPP and FMP-10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</si>
</sst>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0" xfId="0" applyFont="1" applyBorder="1"/>
    <xf numFmtId="0" fontId="0" fillId="0" borderId="0" xfId="0" applyBorder="1"/>
    <xf numFmtId="0" fontId="0" fillId="2" borderId="0" xfId="0" applyFill="1"/>
    <xf numFmtId="0" fontId="0" fillId="0" borderId="0" xfId="0" applyFill="1"/>
    <xf numFmtId="0" fontId="1" fillId="0" borderId="0" xfId="0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HVA IS normalized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3963473315835517E-2"/>
                  <c:y val="-5.046296296296296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'LOD HVA'!$B$4:$B$9</c:f>
              <c:numCache>
                <c:formatCode>General</c:formatCode>
                <c:ptCount val="6"/>
                <c:pt idx="0">
                  <c:v>392.4697826813134</c:v>
                </c:pt>
                <c:pt idx="1">
                  <c:v>98.117445670328351</c:v>
                </c:pt>
                <c:pt idx="2">
                  <c:v>24.529361417582088</c:v>
                </c:pt>
                <c:pt idx="3">
                  <c:v>6.1323403543955219</c:v>
                </c:pt>
                <c:pt idx="4">
                  <c:v>1.5330850885988805</c:v>
                </c:pt>
                <c:pt idx="5">
                  <c:v>0</c:v>
                </c:pt>
              </c:numCache>
            </c:numRef>
          </c:xVal>
          <c:yVal>
            <c:numRef>
              <c:f>'LOD HVA'!$C$4:$C$9</c:f>
              <c:numCache>
                <c:formatCode>General</c:formatCode>
                <c:ptCount val="6"/>
                <c:pt idx="0">
                  <c:v>14.6340735</c:v>
                </c:pt>
                <c:pt idx="1">
                  <c:v>4.0241819999999997</c:v>
                </c:pt>
                <c:pt idx="2">
                  <c:v>0.95165500000000003</c:v>
                </c:pt>
                <c:pt idx="3">
                  <c:v>0.24283949999999999</c:v>
                </c:pt>
                <c:pt idx="4">
                  <c:v>0.10205400000000001</c:v>
                </c:pt>
                <c:pt idx="5">
                  <c:v>8.1850499999999993E-2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E1-483D-9B03-B531B0731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715712"/>
        <c:axId val="507708824"/>
      </c:scatterChart>
      <c:valAx>
        <c:axId val="50771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pmol/mg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708824"/>
        <c:crosses val="autoZero"/>
        <c:crossBetween val="midCat"/>
      </c:valAx>
      <c:valAx>
        <c:axId val="507708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Intensity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71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HVA RMS normalized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3963473315835517E-2"/>
                  <c:y val="-5.046296296296296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'LOD HVA'!$O$4:$O$9</c:f>
              <c:numCache>
                <c:formatCode>General</c:formatCode>
                <c:ptCount val="6"/>
                <c:pt idx="0">
                  <c:v>392.4697826813134</c:v>
                </c:pt>
                <c:pt idx="1">
                  <c:v>98.117445670328351</c:v>
                </c:pt>
                <c:pt idx="2">
                  <c:v>24.529361417582088</c:v>
                </c:pt>
                <c:pt idx="3">
                  <c:v>6.1323403543955219</c:v>
                </c:pt>
                <c:pt idx="4">
                  <c:v>1.5330850885988805</c:v>
                </c:pt>
                <c:pt idx="5">
                  <c:v>0</c:v>
                </c:pt>
              </c:numCache>
            </c:numRef>
          </c:xVal>
          <c:yVal>
            <c:numRef>
              <c:f>'LOD HVA'!$P$4:$P$9</c:f>
              <c:numCache>
                <c:formatCode>General</c:formatCode>
                <c:ptCount val="6"/>
                <c:pt idx="0">
                  <c:v>5583930.2839720007</c:v>
                </c:pt>
                <c:pt idx="1">
                  <c:v>1648742.1737015001</c:v>
                </c:pt>
                <c:pt idx="2">
                  <c:v>384245.55717749998</c:v>
                </c:pt>
                <c:pt idx="3">
                  <c:v>91123.956766999996</c:v>
                </c:pt>
                <c:pt idx="4">
                  <c:v>38002.424267000002</c:v>
                </c:pt>
                <c:pt idx="5">
                  <c:v>15203.843076500001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D4-49AB-9787-92D7FEB34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715712"/>
        <c:axId val="507708824"/>
      </c:scatterChart>
      <c:valAx>
        <c:axId val="50771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pmol/mg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708824"/>
        <c:crosses val="autoZero"/>
        <c:crossBetween val="midCat"/>
      </c:valAx>
      <c:valAx>
        <c:axId val="507708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Intensity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71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DA single IS normalized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3963473315835517E-2"/>
                  <c:y val="-5.046296296296296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'LOD DA'!$B$4:$B$9</c:f>
              <c:numCache>
                <c:formatCode>General</c:formatCode>
                <c:ptCount val="6"/>
                <c:pt idx="0">
                  <c:v>466.75489921228427</c:v>
                </c:pt>
                <c:pt idx="1">
                  <c:v>116.68872480307107</c:v>
                </c:pt>
                <c:pt idx="2">
                  <c:v>29.172181200767767</c:v>
                </c:pt>
                <c:pt idx="3">
                  <c:v>7.2930453001919417</c:v>
                </c:pt>
                <c:pt idx="4">
                  <c:v>1.8232613250479854</c:v>
                </c:pt>
                <c:pt idx="5">
                  <c:v>0</c:v>
                </c:pt>
              </c:numCache>
            </c:numRef>
          </c:xVal>
          <c:yVal>
            <c:numRef>
              <c:f>'LOD DA'!$C$4:$C$9</c:f>
              <c:numCache>
                <c:formatCode>General</c:formatCode>
                <c:ptCount val="6"/>
                <c:pt idx="0">
                  <c:v>44.250242499999999</c:v>
                </c:pt>
                <c:pt idx="1">
                  <c:v>12.421094500000001</c:v>
                </c:pt>
                <c:pt idx="2">
                  <c:v>3.1346755000000002</c:v>
                </c:pt>
                <c:pt idx="3">
                  <c:v>0.73369400000000007</c:v>
                </c:pt>
                <c:pt idx="4">
                  <c:v>0.17081400000000002</c:v>
                </c:pt>
                <c:pt idx="5">
                  <c:v>1.9976000000000001E-2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69-408D-A530-87B6215C3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715712"/>
        <c:axId val="507708824"/>
      </c:scatterChart>
      <c:valAx>
        <c:axId val="50771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pmol/mg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708824"/>
        <c:crosses val="autoZero"/>
        <c:crossBetween val="midCat"/>
      </c:valAx>
      <c:valAx>
        <c:axId val="507708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Intensity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71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DA double IS normalized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3963473315835517E-2"/>
                  <c:y val="-5.046296296296296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'LOD DA'!$B$26:$B$31</c:f>
              <c:numCache>
                <c:formatCode>General</c:formatCode>
                <c:ptCount val="6"/>
                <c:pt idx="0">
                  <c:v>466.75489921228427</c:v>
                </c:pt>
                <c:pt idx="1">
                  <c:v>116.68872480307107</c:v>
                </c:pt>
                <c:pt idx="2">
                  <c:v>29.172181200767767</c:v>
                </c:pt>
                <c:pt idx="3">
                  <c:v>7.2930453001919417</c:v>
                </c:pt>
                <c:pt idx="4">
                  <c:v>1.8232613250479854</c:v>
                </c:pt>
                <c:pt idx="5">
                  <c:v>0</c:v>
                </c:pt>
              </c:numCache>
            </c:numRef>
          </c:xVal>
          <c:yVal>
            <c:numRef>
              <c:f>'LOD DA'!$C$26:$C$31</c:f>
              <c:numCache>
                <c:formatCode>General</c:formatCode>
                <c:ptCount val="6"/>
                <c:pt idx="0">
                  <c:v>46.357890499999996</c:v>
                </c:pt>
                <c:pt idx="1">
                  <c:v>12.762691</c:v>
                </c:pt>
                <c:pt idx="2">
                  <c:v>3.0911010000000001</c:v>
                </c:pt>
                <c:pt idx="3">
                  <c:v>0.88943799999999995</c:v>
                </c:pt>
                <c:pt idx="4">
                  <c:v>0.29891800000000002</c:v>
                </c:pt>
                <c:pt idx="5">
                  <c:v>0.14392949999999999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33-4975-9729-190C4D3B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715712"/>
        <c:axId val="507708824"/>
      </c:scatterChart>
      <c:valAx>
        <c:axId val="50771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pmol/mg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708824"/>
        <c:crosses val="autoZero"/>
        <c:crossBetween val="midCat"/>
      </c:valAx>
      <c:valAx>
        <c:axId val="507708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Intensity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71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DA single RMS normalized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3963473315835517E-2"/>
                  <c:y val="-5.046296296296296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'LOD DA'!$N$4:$N$9</c:f>
              <c:numCache>
                <c:formatCode>General</c:formatCode>
                <c:ptCount val="6"/>
                <c:pt idx="0">
                  <c:v>466.75489921228427</c:v>
                </c:pt>
                <c:pt idx="1">
                  <c:v>116.68872480307107</c:v>
                </c:pt>
                <c:pt idx="2">
                  <c:v>29.172181200767767</c:v>
                </c:pt>
                <c:pt idx="3">
                  <c:v>7.2930453001919417</c:v>
                </c:pt>
                <c:pt idx="4">
                  <c:v>1.8232613250479854</c:v>
                </c:pt>
                <c:pt idx="5">
                  <c:v>0</c:v>
                </c:pt>
              </c:numCache>
            </c:numRef>
          </c:xVal>
          <c:yVal>
            <c:numRef>
              <c:f>'LOD DA'!$O$4:$O$9</c:f>
              <c:numCache>
                <c:formatCode>General</c:formatCode>
                <c:ptCount val="6"/>
                <c:pt idx="0">
                  <c:v>3909158.3694369998</c:v>
                </c:pt>
                <c:pt idx="1">
                  <c:v>1868911.8567395001</c:v>
                </c:pt>
                <c:pt idx="2">
                  <c:v>521148.85356800002</c:v>
                </c:pt>
                <c:pt idx="3">
                  <c:v>135771.6131545</c:v>
                </c:pt>
                <c:pt idx="4">
                  <c:v>37589.842782499996</c:v>
                </c:pt>
                <c:pt idx="5">
                  <c:v>4357.3097170000001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E2-403D-86A3-E0FC70900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715712"/>
        <c:axId val="507708824"/>
      </c:scatterChart>
      <c:valAx>
        <c:axId val="50771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pmol/mg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708824"/>
        <c:crosses val="autoZero"/>
        <c:crossBetween val="midCat"/>
      </c:valAx>
      <c:valAx>
        <c:axId val="507708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Intensity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71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DA double RMS normalized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3963473315835517E-2"/>
                  <c:y val="-5.046296296296296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'LOD DA'!$N$26:$N$31</c:f>
              <c:numCache>
                <c:formatCode>General</c:formatCode>
                <c:ptCount val="6"/>
                <c:pt idx="0">
                  <c:v>466.75489921228427</c:v>
                </c:pt>
                <c:pt idx="1">
                  <c:v>116.68872480307107</c:v>
                </c:pt>
                <c:pt idx="2">
                  <c:v>29.172181200767767</c:v>
                </c:pt>
                <c:pt idx="3">
                  <c:v>7.2930453001919417</c:v>
                </c:pt>
                <c:pt idx="4">
                  <c:v>1.8232613250479854</c:v>
                </c:pt>
                <c:pt idx="5">
                  <c:v>0</c:v>
                </c:pt>
              </c:numCache>
            </c:numRef>
          </c:xVal>
          <c:yVal>
            <c:numRef>
              <c:f>'LOD DA'!$O$26:$O$31</c:f>
              <c:numCache>
                <c:formatCode>General</c:formatCode>
                <c:ptCount val="6"/>
                <c:pt idx="0">
                  <c:v>53053819.352911502</c:v>
                </c:pt>
                <c:pt idx="1">
                  <c:v>30935604.283369999</c:v>
                </c:pt>
                <c:pt idx="2">
                  <c:v>9023586.2864519991</c:v>
                </c:pt>
                <c:pt idx="3">
                  <c:v>2538159.8439274998</c:v>
                </c:pt>
                <c:pt idx="4">
                  <c:v>958213.87211849994</c:v>
                </c:pt>
                <c:pt idx="5">
                  <c:v>369643.333407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C1-47D9-97A4-A7DA2795A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715712"/>
        <c:axId val="507708824"/>
      </c:scatterChart>
      <c:valAx>
        <c:axId val="50771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pmol/mg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708824"/>
        <c:crosses val="autoZero"/>
        <c:crossBetween val="midCat"/>
      </c:valAx>
      <c:valAx>
        <c:axId val="507708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Intensity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71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DPP - GABA-d6 RMS normalized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3963473315835517E-2"/>
                  <c:y val="-5.046296296296296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'LOD GABA-d6'!$B$4:$B$8</c:f>
              <c:numCache>
                <c:formatCode>General</c:formatCode>
                <c:ptCount val="5"/>
                <c:pt idx="0">
                  <c:v>68.488400754771234</c:v>
                </c:pt>
                <c:pt idx="1">
                  <c:v>17.122100188692809</c:v>
                </c:pt>
                <c:pt idx="2">
                  <c:v>4.2805250471732021</c:v>
                </c:pt>
                <c:pt idx="3">
                  <c:v>1.0701312617933005</c:v>
                </c:pt>
                <c:pt idx="4">
                  <c:v>0</c:v>
                </c:pt>
              </c:numCache>
            </c:numRef>
          </c:xVal>
          <c:yVal>
            <c:numRef>
              <c:f>'LOD GABA-d6'!$C$4:$C$8</c:f>
              <c:numCache>
                <c:formatCode>General</c:formatCode>
                <c:ptCount val="5"/>
                <c:pt idx="0">
                  <c:v>418948.90397300001</c:v>
                </c:pt>
                <c:pt idx="1">
                  <c:v>93644.523002000002</c:v>
                </c:pt>
                <c:pt idx="2">
                  <c:v>69655.149474000005</c:v>
                </c:pt>
                <c:pt idx="3">
                  <c:v>42114.239925000002</c:v>
                </c:pt>
                <c:pt idx="4">
                  <c:v>23848.376158999999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26-4774-A16D-02540D71F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715712"/>
        <c:axId val="507708824"/>
      </c:scatterChart>
      <c:valAx>
        <c:axId val="50771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pmol/mg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708824"/>
        <c:crosses val="autoZero"/>
        <c:crossBetween val="midCat"/>
      </c:valAx>
      <c:valAx>
        <c:axId val="507708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Intensity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71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FMP-10 GABA-d6(-H20) RMS normalized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3963473315835517E-2"/>
                  <c:y val="-5.046296296296296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'LOD GABA-d6'!$N$4:$N$11</c:f>
              <c:numCache>
                <c:formatCode>General</c:formatCode>
                <c:ptCount val="8"/>
                <c:pt idx="0">
                  <c:v>4383.257648305359</c:v>
                </c:pt>
                <c:pt idx="1">
                  <c:v>1095.8144120763397</c:v>
                </c:pt>
                <c:pt idx="2">
                  <c:v>273.95360301908494</c:v>
                </c:pt>
                <c:pt idx="3">
                  <c:v>68.488400754771234</c:v>
                </c:pt>
                <c:pt idx="4">
                  <c:v>17.122100188692809</c:v>
                </c:pt>
                <c:pt idx="5">
                  <c:v>4.2805250471732021</c:v>
                </c:pt>
                <c:pt idx="6">
                  <c:v>1.0701312617933005</c:v>
                </c:pt>
                <c:pt idx="7">
                  <c:v>0</c:v>
                </c:pt>
              </c:numCache>
            </c:numRef>
          </c:xVal>
          <c:yVal>
            <c:numRef>
              <c:f>'LOD GABA-d6'!$O$4:$O$11</c:f>
              <c:numCache>
                <c:formatCode>General</c:formatCode>
                <c:ptCount val="8"/>
                <c:pt idx="0">
                  <c:v>658414.26180900005</c:v>
                </c:pt>
                <c:pt idx="1">
                  <c:v>214537.335693</c:v>
                </c:pt>
                <c:pt idx="2">
                  <c:v>95638.816282999993</c:v>
                </c:pt>
                <c:pt idx="3">
                  <c:v>50593.379765999998</c:v>
                </c:pt>
                <c:pt idx="4">
                  <c:v>30493.875468999999</c:v>
                </c:pt>
                <c:pt idx="5">
                  <c:v>24863.802166000001</c:v>
                </c:pt>
                <c:pt idx="6">
                  <c:v>25307.848589000001</c:v>
                </c:pt>
                <c:pt idx="7">
                  <c:v>31948.771613000001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28-4472-9ABD-02B430A26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715712"/>
        <c:axId val="507708824"/>
      </c:scatterChart>
      <c:valAx>
        <c:axId val="50771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pmol/mg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708824"/>
        <c:crosses val="autoZero"/>
        <c:crossBetween val="midCat"/>
      </c:valAx>
      <c:valAx>
        <c:axId val="507708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Intensity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71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DPP - DA-d4  RMS normalized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3963473315835517E-2"/>
                  <c:y val="-5.046296296296296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'LOD DA-d4'!$B$4:$B$8</c:f>
              <c:numCache>
                <c:formatCode>General</c:formatCode>
                <c:ptCount val="5"/>
                <c:pt idx="0">
                  <c:v>154.82606775141159</c:v>
                </c:pt>
                <c:pt idx="1">
                  <c:v>38.706516937852896</c:v>
                </c:pt>
                <c:pt idx="2">
                  <c:v>9.6766292344632241</c:v>
                </c:pt>
                <c:pt idx="3">
                  <c:v>0.73795027970099891</c:v>
                </c:pt>
                <c:pt idx="4">
                  <c:v>0</c:v>
                </c:pt>
              </c:numCache>
            </c:numRef>
          </c:xVal>
          <c:yVal>
            <c:numRef>
              <c:f>'LOD DA-d4'!$C$4:$C$8</c:f>
              <c:numCache>
                <c:formatCode>General</c:formatCode>
                <c:ptCount val="5"/>
                <c:pt idx="0">
                  <c:v>1733759.0404310001</c:v>
                </c:pt>
                <c:pt idx="1">
                  <c:v>514859.89171900001</c:v>
                </c:pt>
                <c:pt idx="2">
                  <c:v>178528.92050599999</c:v>
                </c:pt>
                <c:pt idx="3">
                  <c:v>61813.547294999997</c:v>
                </c:pt>
                <c:pt idx="4">
                  <c:v>22853.370262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A8-4B8F-8EE0-09C2BAF8D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715712"/>
        <c:axId val="507708824"/>
      </c:scatterChart>
      <c:valAx>
        <c:axId val="50771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pmol/mg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708824"/>
        <c:crosses val="autoZero"/>
        <c:crossBetween val="midCat"/>
      </c:valAx>
      <c:valAx>
        <c:axId val="507708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Intensity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71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FMP-10 DA-d4 single RMS normalized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3963473315835517E-2"/>
                  <c:y val="-5.046296296296296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'LOD DA-d4'!$B$4:$B$8</c:f>
              <c:numCache>
                <c:formatCode>General</c:formatCode>
                <c:ptCount val="5"/>
                <c:pt idx="0">
                  <c:v>154.82606775141159</c:v>
                </c:pt>
                <c:pt idx="1">
                  <c:v>38.706516937852896</c:v>
                </c:pt>
                <c:pt idx="2">
                  <c:v>9.6766292344632241</c:v>
                </c:pt>
                <c:pt idx="3">
                  <c:v>0.73795027970099891</c:v>
                </c:pt>
                <c:pt idx="4">
                  <c:v>0</c:v>
                </c:pt>
              </c:numCache>
            </c:numRef>
          </c:xVal>
          <c:yVal>
            <c:numRef>
              <c:f>'LOD DA-d4'!$C$4:$C$8</c:f>
              <c:numCache>
                <c:formatCode>General</c:formatCode>
                <c:ptCount val="5"/>
                <c:pt idx="0">
                  <c:v>1733759.0404310001</c:v>
                </c:pt>
                <c:pt idx="1">
                  <c:v>514859.89171900001</c:v>
                </c:pt>
                <c:pt idx="2">
                  <c:v>178528.92050599999</c:v>
                </c:pt>
                <c:pt idx="3">
                  <c:v>61813.547294999997</c:v>
                </c:pt>
                <c:pt idx="4">
                  <c:v>22853.370262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77-40F0-A281-31A6ECD38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715712"/>
        <c:axId val="507708824"/>
      </c:scatterChart>
      <c:valAx>
        <c:axId val="50771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pmol/mg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708824"/>
        <c:crosses val="autoZero"/>
        <c:crossBetween val="midCat"/>
      </c:valAx>
      <c:valAx>
        <c:axId val="507708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Intensity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71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FMP-10 DA-d4 double RMS normalized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3963473315835517E-2"/>
                  <c:y val="-5.046296296296296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'LOD DA-d4'!$N$4:$N$8</c:f>
              <c:numCache>
                <c:formatCode>General</c:formatCode>
                <c:ptCount val="5"/>
                <c:pt idx="0">
                  <c:v>38.706516937852896</c:v>
                </c:pt>
                <c:pt idx="1">
                  <c:v>9.6766292344632241</c:v>
                </c:pt>
                <c:pt idx="2">
                  <c:v>2.4989193792984286</c:v>
                </c:pt>
                <c:pt idx="3">
                  <c:v>0.60478932715395151</c:v>
                </c:pt>
                <c:pt idx="4">
                  <c:v>0</c:v>
                </c:pt>
              </c:numCache>
            </c:numRef>
          </c:xVal>
          <c:yVal>
            <c:numRef>
              <c:f>'LOD DA-d4'!$P$4:$P$8</c:f>
              <c:numCache>
                <c:formatCode>General</c:formatCode>
                <c:ptCount val="5"/>
                <c:pt idx="0">
                  <c:v>2864499.954626</c:v>
                </c:pt>
                <c:pt idx="1">
                  <c:v>1136364.051365</c:v>
                </c:pt>
                <c:pt idx="2">
                  <c:v>389279.13026300003</c:v>
                </c:pt>
                <c:pt idx="3">
                  <c:v>205836.89806100001</c:v>
                </c:pt>
                <c:pt idx="4">
                  <c:v>29159.002665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69-4116-9F7F-D39A5C365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715712"/>
        <c:axId val="507708824"/>
      </c:scatterChart>
      <c:valAx>
        <c:axId val="50771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pmol/mg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708824"/>
        <c:crosses val="autoZero"/>
        <c:crossBetween val="midCat"/>
      </c:valAx>
      <c:valAx>
        <c:axId val="507708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Intensity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71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DPP 3MT-d4  RMS normalized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3963473315835517E-2"/>
                  <c:y val="-5.046296296296296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'LOD 3MT-d4'!$B$4:$B$8</c:f>
              <c:numCache>
                <c:formatCode>General</c:formatCode>
                <c:ptCount val="5"/>
                <c:pt idx="0">
                  <c:v>144.34484385051934</c:v>
                </c:pt>
                <c:pt idx="1">
                  <c:v>9.0215527406574587</c:v>
                </c:pt>
                <c:pt idx="2">
                  <c:v>2.2553881851643647</c:v>
                </c:pt>
                <c:pt idx="3">
                  <c:v>0.56384704629109117</c:v>
                </c:pt>
                <c:pt idx="4">
                  <c:v>0</c:v>
                </c:pt>
              </c:numCache>
            </c:numRef>
          </c:xVal>
          <c:yVal>
            <c:numRef>
              <c:f>'LOD 3MT-d4'!$C$4:$C$8</c:f>
              <c:numCache>
                <c:formatCode>General</c:formatCode>
                <c:ptCount val="5"/>
                <c:pt idx="0">
                  <c:v>641771.84400499996</c:v>
                </c:pt>
                <c:pt idx="1">
                  <c:v>66023.612332999997</c:v>
                </c:pt>
                <c:pt idx="2">
                  <c:v>42347.927777999997</c:v>
                </c:pt>
                <c:pt idx="3">
                  <c:v>45428.001987000003</c:v>
                </c:pt>
                <c:pt idx="4">
                  <c:v>25843.542496999999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B6-4859-9F07-B1C6B3627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715712"/>
        <c:axId val="507708824"/>
      </c:scatterChart>
      <c:valAx>
        <c:axId val="50771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pmol/mg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708824"/>
        <c:crosses val="autoZero"/>
        <c:crossBetween val="midCat"/>
      </c:valAx>
      <c:valAx>
        <c:axId val="507708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Intensity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71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DPP 3MT-d4 single RMS normalized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3963473315835517E-2"/>
                  <c:y val="-5.046296296296296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'LOD 3MT-d4'!$N$4:$N$8</c:f>
              <c:numCache>
                <c:formatCode>General</c:formatCode>
                <c:ptCount val="5"/>
                <c:pt idx="0">
                  <c:v>148.24465051074591</c:v>
                </c:pt>
                <c:pt idx="1">
                  <c:v>9.2652906569216196</c:v>
                </c:pt>
                <c:pt idx="2">
                  <c:v>2.3163226642304049</c:v>
                </c:pt>
                <c:pt idx="3">
                  <c:v>0.57908066605760122</c:v>
                </c:pt>
                <c:pt idx="4">
                  <c:v>0</c:v>
                </c:pt>
              </c:numCache>
            </c:numRef>
          </c:xVal>
          <c:yVal>
            <c:numRef>
              <c:f>'LOD 3MT-d4'!$O$4:$O$8</c:f>
              <c:numCache>
                <c:formatCode>General</c:formatCode>
                <c:ptCount val="5"/>
                <c:pt idx="0">
                  <c:v>2944110.4476160002</c:v>
                </c:pt>
                <c:pt idx="1">
                  <c:v>269714.29952</c:v>
                </c:pt>
                <c:pt idx="2">
                  <c:v>114088.45153999999</c:v>
                </c:pt>
                <c:pt idx="3">
                  <c:v>84318.909822000001</c:v>
                </c:pt>
                <c:pt idx="4">
                  <c:v>26526.581671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BE-4CFE-8528-A77B22BE9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715712"/>
        <c:axId val="507708824"/>
      </c:scatterChart>
      <c:valAx>
        <c:axId val="50771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pmol/mg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708824"/>
        <c:crosses val="autoZero"/>
        <c:crossBetween val="midCat"/>
      </c:valAx>
      <c:valAx>
        <c:axId val="507708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Intensity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71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DPP 3MT-d4 double RMS normalized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3963473315835517E-2"/>
                  <c:y val="-5.046296296296296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'LOD 3MT-d4'!$N$4:$N$8</c:f>
              <c:numCache>
                <c:formatCode>General</c:formatCode>
                <c:ptCount val="5"/>
                <c:pt idx="0">
                  <c:v>148.24465051074591</c:v>
                </c:pt>
                <c:pt idx="1">
                  <c:v>9.2652906569216196</c:v>
                </c:pt>
                <c:pt idx="2">
                  <c:v>2.3163226642304049</c:v>
                </c:pt>
                <c:pt idx="3">
                  <c:v>0.57908066605760122</c:v>
                </c:pt>
                <c:pt idx="4">
                  <c:v>0</c:v>
                </c:pt>
              </c:numCache>
            </c:numRef>
          </c:xVal>
          <c:yVal>
            <c:numRef>
              <c:f>'LOD 3MT-d4'!$P$4:$P$8</c:f>
              <c:numCache>
                <c:formatCode>General</c:formatCode>
                <c:ptCount val="5"/>
                <c:pt idx="0">
                  <c:v>1818475.2040279999</c:v>
                </c:pt>
                <c:pt idx="1">
                  <c:v>170009.70352700001</c:v>
                </c:pt>
                <c:pt idx="2">
                  <c:v>82065.203114000004</c:v>
                </c:pt>
                <c:pt idx="3">
                  <c:v>56708.679550000001</c:v>
                </c:pt>
                <c:pt idx="4">
                  <c:v>29892.200107000001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EF-4412-A332-A75D99FDC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715712"/>
        <c:axId val="507708824"/>
      </c:scatterChart>
      <c:valAx>
        <c:axId val="50771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pmol/mg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708824"/>
        <c:crosses val="autoZero"/>
        <c:crossBetween val="midCat"/>
      </c:valAx>
      <c:valAx>
        <c:axId val="507708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Intensity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715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449580</xdr:colOff>
      <xdr:row>0</xdr:row>
      <xdr:rowOff>83820</xdr:rowOff>
    </xdr:from>
    <xdr:to>
      <xdr:col>11</xdr:col>
      <xdr:colOff>308610</xdr:colOff>
      <xdr:row>13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0</xdr:rowOff>
    </xdr:from>
    <xdr:to>
      <xdr:col>24</xdr:col>
      <xdr:colOff>468630</xdr:colOff>
      <xdr:row>14</xdr:row>
      <xdr:rowOff>53340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11</xdr:col>
      <xdr:colOff>91440</xdr:colOff>
      <xdr:row>14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22</xdr:row>
      <xdr:rowOff>0</xdr:rowOff>
    </xdr:from>
    <xdr:to>
      <xdr:col>11</xdr:col>
      <xdr:colOff>220980</xdr:colOff>
      <xdr:row>35</xdr:row>
      <xdr:rowOff>53340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335280</xdr:colOff>
      <xdr:row>1</xdr:row>
      <xdr:rowOff>91440</xdr:rowOff>
    </xdr:from>
    <xdr:to>
      <xdr:col>23</xdr:col>
      <xdr:colOff>426720</xdr:colOff>
      <xdr:row>14</xdr:row>
      <xdr:rowOff>144780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22</xdr:row>
      <xdr:rowOff>0</xdr:rowOff>
    </xdr:from>
    <xdr:to>
      <xdr:col>24</xdr:col>
      <xdr:colOff>220980</xdr:colOff>
      <xdr:row>35</xdr:row>
      <xdr:rowOff>53340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426720</xdr:colOff>
      <xdr:row>0</xdr:row>
      <xdr:rowOff>114300</xdr:rowOff>
    </xdr:from>
    <xdr:to>
      <xdr:col>11</xdr:col>
      <xdr:colOff>38100</xdr:colOff>
      <xdr:row>13</xdr:row>
      <xdr:rowOff>167640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480060</xdr:colOff>
      <xdr:row>0</xdr:row>
      <xdr:rowOff>68580</xdr:rowOff>
    </xdr:from>
    <xdr:to>
      <xdr:col>23</xdr:col>
      <xdr:colOff>91440</xdr:colOff>
      <xdr:row>13</xdr:row>
      <xdr:rowOff>121920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11</xdr:col>
      <xdr:colOff>220980</xdr:colOff>
      <xdr:row>15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2</xdr:row>
      <xdr:rowOff>0</xdr:rowOff>
    </xdr:from>
    <xdr:to>
      <xdr:col>23</xdr:col>
      <xdr:colOff>220980</xdr:colOff>
      <xdr:row>15</xdr:row>
      <xdr:rowOff>53340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19</xdr:row>
      <xdr:rowOff>0</xdr:rowOff>
    </xdr:from>
    <xdr:to>
      <xdr:col>23</xdr:col>
      <xdr:colOff>220980</xdr:colOff>
      <xdr:row>32</xdr:row>
      <xdr:rowOff>53340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1</xdr:row>
      <xdr:rowOff>0</xdr:rowOff>
    </xdr:from>
    <xdr:to>
      <xdr:col>10</xdr:col>
      <xdr:colOff>579120</xdr:colOff>
      <xdr:row>14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</xdr:row>
      <xdr:rowOff>0</xdr:rowOff>
    </xdr:from>
    <xdr:to>
      <xdr:col>23</xdr:col>
      <xdr:colOff>220980</xdr:colOff>
      <xdr:row>14</xdr:row>
      <xdr:rowOff>53340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17</xdr:row>
      <xdr:rowOff>0</xdr:rowOff>
    </xdr:from>
    <xdr:to>
      <xdr:col>23</xdr:col>
      <xdr:colOff>220980</xdr:colOff>
      <xdr:row>30</xdr:row>
      <xdr:rowOff>53340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zoomScale="99" zoomScaleNormal="99" workbookViewId="0">
      <selection activeCell="E4" sqref="E4"/>
    </sheetView>
  </sheetViews>
  <sheetFormatPr defaultRowHeight="14.4" x14ac:dyDescent="0.3"/>
  <cols>
    <col min="1" max="1" width="14.5546875" bestFit="1" customWidth="1"/>
    <col min="2" max="2" width="14" bestFit="1" customWidth="1"/>
    <col min="3" max="3" width="13.33203125" bestFit="1" customWidth="1"/>
    <col min="4" max="4" width="14.88671875" bestFit="1" customWidth="1"/>
    <col min="5" max="5" width="18.21875" bestFit="1" customWidth="1"/>
  </cols>
  <sheetData>
    <row r="1" spans="1:5" x14ac:dyDescent="0.3">
      <c r="A1" s="1" t="s">
        <v>32</v>
      </c>
      <c r="B1" s="1" t="s">
        <v>33</v>
      </c>
      <c r="C1" s="1" t="s">
        <v>34</v>
      </c>
      <c r="D1" s="1" t="s">
        <v>35</v>
      </c>
      <c r="E1" s="1" t="s">
        <v>36</v>
      </c>
    </row>
    <row r="2" spans="1:5" x14ac:dyDescent="0.3">
      <c r="A2" s="1" t="s">
        <v>72</v>
      </c>
      <c r="B2" t="s">
        <v>46</v>
      </c>
      <c r="C2" s="8">
        <v>368.16449999999998</v>
      </c>
      <c r="D2" s="6">
        <v>368.16450500000002</v>
      </c>
      <c r="E2">
        <f>(C2-D2)/D2*1000000</f>
        <v>-1.3580885653872667E-2</v>
      </c>
    </row>
    <row r="3" spans="1:5" x14ac:dyDescent="0.3">
      <c r="A3" t="s">
        <v>73</v>
      </c>
      <c r="B3" t="s">
        <v>46</v>
      </c>
      <c r="C3" s="8">
        <v>674.28020000000004</v>
      </c>
      <c r="D3">
        <v>674.27970000000005</v>
      </c>
      <c r="E3">
        <f>(C3-D3)/D3*1000000</f>
        <v>0.74153203780000576</v>
      </c>
    </row>
    <row r="4" spans="1:5" x14ac:dyDescent="0.3">
      <c r="B4" t="s">
        <v>39</v>
      </c>
      <c r="C4" s="8">
        <v>382.18020000000001</v>
      </c>
      <c r="D4" s="6">
        <v>382.18015500000001</v>
      </c>
      <c r="E4">
        <f>(C4-D4)/D4*1000000</f>
        <v>0.11774551716342456</v>
      </c>
    </row>
    <row r="5" spans="1:5" x14ac:dyDescent="0.3">
      <c r="B5" t="s">
        <v>39</v>
      </c>
      <c r="C5" s="8">
        <v>435.20670000000001</v>
      </c>
      <c r="D5">
        <v>435.206705</v>
      </c>
      <c r="E5">
        <f>(C5-D5)/D5*1000000</f>
        <v>-1.1488793554722952E-2</v>
      </c>
    </row>
    <row r="6" spans="1:5" x14ac:dyDescent="0.3">
      <c r="B6" t="s">
        <v>41</v>
      </c>
      <c r="C6" s="8">
        <v>391.18049999999999</v>
      </c>
      <c r="D6">
        <v>391.18048900000002</v>
      </c>
      <c r="E6">
        <f>(C6-D6)/D6*1000000</f>
        <v>2.8120011814361398E-2</v>
      </c>
    </row>
    <row r="7" spans="1:5" x14ac:dyDescent="0.3">
      <c r="B7" t="s">
        <v>41</v>
      </c>
      <c r="C7" s="8">
        <v>444.20710000000003</v>
      </c>
      <c r="D7">
        <v>444.20703900000001</v>
      </c>
      <c r="E7">
        <f>(C7-D7)/D7*1000000</f>
        <v>0.13732335298837994</v>
      </c>
    </row>
    <row r="8" spans="1:5" x14ac:dyDescent="0.3">
      <c r="B8" t="s">
        <v>51</v>
      </c>
      <c r="C8" s="8">
        <v>384.15940000000001</v>
      </c>
      <c r="D8">
        <v>384.15941900000001</v>
      </c>
      <c r="E8">
        <f t="shared" ref="E8:E11" si="0">(C8-D8)/D8*1000000</f>
        <v>-4.945863375765109E-2</v>
      </c>
    </row>
    <row r="9" spans="1:5" x14ac:dyDescent="0.3">
      <c r="B9" t="s">
        <v>51</v>
      </c>
      <c r="C9" s="8">
        <v>690.27509999999995</v>
      </c>
      <c r="D9">
        <v>690.27511700000002</v>
      </c>
      <c r="E9">
        <f t="shared" si="0"/>
        <v>-2.4627861633850497E-2</v>
      </c>
    </row>
    <row r="10" spans="1:5" x14ac:dyDescent="0.3">
      <c r="B10" t="s">
        <v>47</v>
      </c>
      <c r="C10" s="8">
        <v>318.14890000000003</v>
      </c>
      <c r="D10">
        <v>318.14885500000003</v>
      </c>
      <c r="E10">
        <f t="shared" si="0"/>
        <v>0.1414432247448219</v>
      </c>
    </row>
    <row r="11" spans="1:5" x14ac:dyDescent="0.3">
      <c r="B11" t="s">
        <v>47</v>
      </c>
      <c r="C11" s="8">
        <v>371.17540000000002</v>
      </c>
      <c r="D11">
        <v>371.17540500000001</v>
      </c>
      <c r="E11">
        <f t="shared" si="0"/>
        <v>-1.3470720096274195E-2</v>
      </c>
    </row>
    <row r="12" spans="1:5" x14ac:dyDescent="0.3">
      <c r="A12" s="1" t="s">
        <v>69</v>
      </c>
      <c r="B12" t="s">
        <v>38</v>
      </c>
      <c r="C12">
        <v>689.24099999999999</v>
      </c>
      <c r="D12">
        <v>689.24348299999997</v>
      </c>
      <c r="E12">
        <f>(C12-D12)/D12*1000000</f>
        <v>-3.6025005113959181</v>
      </c>
    </row>
    <row r="13" spans="1:5" x14ac:dyDescent="0.3">
      <c r="A13" s="1" t="s">
        <v>37</v>
      </c>
      <c r="B13" t="s">
        <v>39</v>
      </c>
      <c r="C13">
        <v>435.2063</v>
      </c>
      <c r="D13">
        <v>435.206705</v>
      </c>
      <c r="E13">
        <f t="shared" ref="E13:E48" si="1">(C13-D13)/D13*1000000</f>
        <v>-0.93059228028358354</v>
      </c>
    </row>
    <row r="14" spans="1:5" x14ac:dyDescent="0.3">
      <c r="B14" t="s">
        <v>40</v>
      </c>
      <c r="C14">
        <v>459.16989999999998</v>
      </c>
      <c r="D14">
        <v>459.17031900000001</v>
      </c>
      <c r="E14">
        <f t="shared" si="1"/>
        <v>-0.91251542768414795</v>
      </c>
    </row>
    <row r="15" spans="1:5" x14ac:dyDescent="0.3">
      <c r="B15" t="s">
        <v>41</v>
      </c>
      <c r="C15">
        <v>444.2072</v>
      </c>
      <c r="D15">
        <v>444.20703900000001</v>
      </c>
      <c r="E15">
        <f t="shared" si="1"/>
        <v>0.36244360367152584</v>
      </c>
    </row>
    <row r="16" spans="1:5" x14ac:dyDescent="0.3">
      <c r="B16" t="s">
        <v>42</v>
      </c>
      <c r="C16">
        <v>399.1816</v>
      </c>
      <c r="D16">
        <v>399.18155300000001</v>
      </c>
      <c r="E16">
        <f t="shared" si="1"/>
        <v>0.11774091172750972</v>
      </c>
    </row>
    <row r="17" spans="2:5" x14ac:dyDescent="0.3">
      <c r="B17" t="s">
        <v>43</v>
      </c>
      <c r="C17">
        <v>381.17099999999999</v>
      </c>
      <c r="D17">
        <v>381.17098800000002</v>
      </c>
      <c r="E17">
        <f t="shared" si="1"/>
        <v>3.1481934217152202E-2</v>
      </c>
    </row>
    <row r="18" spans="2:5" x14ac:dyDescent="0.3">
      <c r="B18" t="s">
        <v>44</v>
      </c>
      <c r="C18">
        <v>420.15940000000001</v>
      </c>
      <c r="D18">
        <v>420.15942000000001</v>
      </c>
      <c r="E18">
        <f t="shared" si="1"/>
        <v>-4.7600979662310729E-2</v>
      </c>
    </row>
    <row r="19" spans="2:5" x14ac:dyDescent="0.3">
      <c r="B19" t="s">
        <v>45</v>
      </c>
      <c r="C19">
        <v>673.24639999999999</v>
      </c>
      <c r="D19">
        <v>673.24856799999998</v>
      </c>
      <c r="E19">
        <f t="shared" si="1"/>
        <v>-3.2202073692094277</v>
      </c>
    </row>
    <row r="20" spans="2:5" x14ac:dyDescent="0.3">
      <c r="B20" t="s">
        <v>46</v>
      </c>
      <c r="C20">
        <v>674.27739999999994</v>
      </c>
      <c r="D20">
        <v>674.27970000000005</v>
      </c>
      <c r="E20">
        <f t="shared" si="1"/>
        <v>-3.4110473741160732</v>
      </c>
    </row>
    <row r="21" spans="2:5" x14ac:dyDescent="0.3">
      <c r="B21" t="s">
        <v>47</v>
      </c>
      <c r="C21">
        <v>353.1653</v>
      </c>
      <c r="D21">
        <v>353.16484000000003</v>
      </c>
      <c r="E21">
        <f t="shared" si="1"/>
        <v>1.3025079166303191</v>
      </c>
    </row>
    <row r="22" spans="2:5" x14ac:dyDescent="0.3">
      <c r="B22" t="s">
        <v>48</v>
      </c>
      <c r="C22">
        <v>379.19170000000003</v>
      </c>
      <c r="D22">
        <v>379.19172300000002</v>
      </c>
      <c r="E22">
        <f t="shared" si="1"/>
        <v>-6.065533239177269E-2</v>
      </c>
    </row>
    <row r="23" spans="2:5" x14ac:dyDescent="0.3">
      <c r="B23" t="s">
        <v>49</v>
      </c>
      <c r="C23">
        <v>423.1814</v>
      </c>
      <c r="D23">
        <v>423.18155300000001</v>
      </c>
      <c r="E23">
        <f t="shared" si="1"/>
        <v>-0.36154695053925484</v>
      </c>
    </row>
    <row r="24" spans="2:5" x14ac:dyDescent="0.3">
      <c r="B24" t="s">
        <v>30</v>
      </c>
      <c r="C24">
        <v>450.17</v>
      </c>
      <c r="D24">
        <v>450.169985</v>
      </c>
      <c r="E24">
        <f t="shared" si="1"/>
        <v>3.332074664856223E-2</v>
      </c>
    </row>
    <row r="25" spans="2:5" x14ac:dyDescent="0.3">
      <c r="B25" t="s">
        <v>50</v>
      </c>
      <c r="C25">
        <v>414.2176</v>
      </c>
      <c r="D25">
        <v>414.21760399999999</v>
      </c>
      <c r="E25">
        <f t="shared" si="1"/>
        <v>-9.6567600007192618E-3</v>
      </c>
    </row>
    <row r="26" spans="2:5" x14ac:dyDescent="0.3">
      <c r="B26" t="s">
        <v>51</v>
      </c>
      <c r="C26">
        <v>690.27279999999996</v>
      </c>
      <c r="D26">
        <v>690.27511700000002</v>
      </c>
      <c r="E26">
        <f t="shared" si="1"/>
        <v>-3.3566326570364446</v>
      </c>
    </row>
    <row r="27" spans="2:5" x14ac:dyDescent="0.3">
      <c r="B27" t="s">
        <v>52</v>
      </c>
      <c r="C27">
        <v>413.27</v>
      </c>
      <c r="D27">
        <v>413.26997399999999</v>
      </c>
      <c r="E27">
        <f t="shared" si="1"/>
        <v>6.2912869617766445E-2</v>
      </c>
    </row>
    <row r="28" spans="2:5" x14ac:dyDescent="0.3">
      <c r="B28" t="s">
        <v>53</v>
      </c>
      <c r="C28">
        <v>393.12670000000003</v>
      </c>
      <c r="D28">
        <v>393.12673999999998</v>
      </c>
      <c r="E28">
        <f t="shared" si="1"/>
        <v>-0.10174835717319339</v>
      </c>
    </row>
    <row r="29" spans="2:5" x14ac:dyDescent="0.3">
      <c r="B29" t="s">
        <v>54</v>
      </c>
      <c r="C29">
        <v>438.17</v>
      </c>
      <c r="D29">
        <v>438.169985</v>
      </c>
      <c r="E29">
        <f t="shared" si="1"/>
        <v>3.4233289664904958E-2</v>
      </c>
    </row>
    <row r="30" spans="2:5" x14ac:dyDescent="0.3">
      <c r="B30" t="s">
        <v>55</v>
      </c>
      <c r="C30">
        <v>704.28899999999999</v>
      </c>
      <c r="D30">
        <v>704.29076699999996</v>
      </c>
      <c r="E30">
        <f t="shared" si="1"/>
        <v>-2.508906949752105</v>
      </c>
    </row>
    <row r="31" spans="2:5" x14ac:dyDescent="0.3">
      <c r="B31" t="s">
        <v>56</v>
      </c>
      <c r="C31">
        <v>443.17489999999998</v>
      </c>
      <c r="D31">
        <v>443.17540500000001</v>
      </c>
      <c r="E31">
        <f t="shared" si="1"/>
        <v>-1.1395036690549112</v>
      </c>
    </row>
    <row r="32" spans="2:5" x14ac:dyDescent="0.3">
      <c r="B32" t="s">
        <v>57</v>
      </c>
      <c r="C32">
        <v>445.19139999999999</v>
      </c>
      <c r="D32">
        <v>445.19105500000001</v>
      </c>
      <c r="E32">
        <f t="shared" si="1"/>
        <v>0.77494818484529082</v>
      </c>
    </row>
    <row r="33" spans="1:5" x14ac:dyDescent="0.3">
      <c r="B33" t="s">
        <v>58</v>
      </c>
      <c r="C33">
        <v>698.49199999999996</v>
      </c>
      <c r="D33">
        <v>698.493157</v>
      </c>
      <c r="E33">
        <f t="shared" si="1"/>
        <v>-1.6564228130794896</v>
      </c>
    </row>
    <row r="34" spans="1:5" x14ac:dyDescent="0.3">
      <c r="B34" t="s">
        <v>59</v>
      </c>
      <c r="C34">
        <v>442.22329999999999</v>
      </c>
      <c r="D34">
        <v>442.22375199999999</v>
      </c>
      <c r="E34">
        <f t="shared" si="1"/>
        <v>-1.0221070169828375</v>
      </c>
    </row>
    <row r="35" spans="1:5" x14ac:dyDescent="0.3">
      <c r="A35" s="1" t="s">
        <v>68</v>
      </c>
      <c r="B35" t="s">
        <v>46</v>
      </c>
      <c r="C35">
        <v>674.27980000000002</v>
      </c>
      <c r="D35">
        <v>674.27970000000005</v>
      </c>
      <c r="E35">
        <f t="shared" si="1"/>
        <v>0.14830640752628019</v>
      </c>
    </row>
    <row r="36" spans="1:5" x14ac:dyDescent="0.3">
      <c r="A36" s="1" t="s">
        <v>60</v>
      </c>
      <c r="B36" t="s">
        <v>39</v>
      </c>
      <c r="C36">
        <v>435.20699999999999</v>
      </c>
      <c r="D36">
        <v>435.206705</v>
      </c>
      <c r="E36">
        <f t="shared" si="1"/>
        <v>0.67783882142661622</v>
      </c>
    </row>
    <row r="37" spans="1:5" x14ac:dyDescent="0.3">
      <c r="B37" t="s">
        <v>30</v>
      </c>
      <c r="C37">
        <v>450.17020000000002</v>
      </c>
      <c r="D37">
        <v>450.169985</v>
      </c>
      <c r="E37">
        <f t="shared" si="1"/>
        <v>0.47759736808221753</v>
      </c>
    </row>
    <row r="38" spans="1:5" x14ac:dyDescent="0.3">
      <c r="B38" t="s">
        <v>51</v>
      </c>
      <c r="C38">
        <v>690.27409999999998</v>
      </c>
      <c r="D38">
        <v>690.27511700000002</v>
      </c>
      <c r="E38">
        <f t="shared" si="1"/>
        <v>-1.4733255987367702</v>
      </c>
    </row>
    <row r="39" spans="1:5" x14ac:dyDescent="0.3">
      <c r="B39" t="s">
        <v>44</v>
      </c>
      <c r="C39">
        <v>673.24850000000004</v>
      </c>
      <c r="D39">
        <v>673.24856799999998</v>
      </c>
      <c r="E39">
        <f t="shared" si="1"/>
        <v>-0.10100281407802912</v>
      </c>
    </row>
    <row r="40" spans="1:5" x14ac:dyDescent="0.3">
      <c r="B40" t="s">
        <v>61</v>
      </c>
      <c r="C40">
        <v>444.20729999999998</v>
      </c>
      <c r="D40">
        <v>444.20703900000001</v>
      </c>
      <c r="E40">
        <f t="shared" si="1"/>
        <v>0.58756385435467162</v>
      </c>
    </row>
    <row r="41" spans="1:5" x14ac:dyDescent="0.3">
      <c r="B41" t="s">
        <v>62</v>
      </c>
      <c r="C41">
        <v>443.1755</v>
      </c>
      <c r="D41">
        <v>443.17540500000001</v>
      </c>
      <c r="E41">
        <f t="shared" si="1"/>
        <v>0.21436207631495646</v>
      </c>
    </row>
    <row r="42" spans="1:5" x14ac:dyDescent="0.3">
      <c r="B42" t="s">
        <v>63</v>
      </c>
      <c r="C42">
        <v>459.17070000000001</v>
      </c>
      <c r="D42">
        <v>459.17031900000001</v>
      </c>
      <c r="E42">
        <f t="shared" si="1"/>
        <v>0.82975746523460625</v>
      </c>
    </row>
    <row r="43" spans="1:5" x14ac:dyDescent="0.3">
      <c r="B43" t="s">
        <v>47</v>
      </c>
      <c r="C43">
        <v>353.1653</v>
      </c>
      <c r="D43">
        <v>353.16484000000003</v>
      </c>
      <c r="E43">
        <f t="shared" si="1"/>
        <v>1.3025079166303191</v>
      </c>
    </row>
    <row r="44" spans="1:5" x14ac:dyDescent="0.3">
      <c r="B44" t="s">
        <v>53</v>
      </c>
      <c r="C44">
        <v>393.12709999999998</v>
      </c>
      <c r="D44">
        <v>393.12673999999998</v>
      </c>
      <c r="E44">
        <f t="shared" si="1"/>
        <v>0.91573521557089221</v>
      </c>
    </row>
    <row r="45" spans="1:5" x14ac:dyDescent="0.3">
      <c r="B45" t="s">
        <v>64</v>
      </c>
      <c r="C45">
        <v>698.49210000000005</v>
      </c>
      <c r="D45">
        <v>698.493157</v>
      </c>
      <c r="E45">
        <f t="shared" si="1"/>
        <v>-1.5132574877124083</v>
      </c>
    </row>
    <row r="46" spans="1:5" x14ac:dyDescent="0.3">
      <c r="A46" s="1" t="s">
        <v>71</v>
      </c>
      <c r="B46" s="6" t="s">
        <v>46</v>
      </c>
      <c r="C46" s="6">
        <v>368.1644</v>
      </c>
      <c r="D46" s="6">
        <v>368.16450500000002</v>
      </c>
      <c r="E46" s="6">
        <f t="shared" si="1"/>
        <v>-0.28519859626097732</v>
      </c>
    </row>
    <row r="47" spans="1:5" x14ac:dyDescent="0.3">
      <c r="A47" s="1" t="s">
        <v>70</v>
      </c>
      <c r="B47" s="6" t="s">
        <v>39</v>
      </c>
      <c r="C47" s="8">
        <v>382.18029999999999</v>
      </c>
      <c r="D47" s="6">
        <v>382.18015500000001</v>
      </c>
      <c r="E47" s="6">
        <f t="shared" si="1"/>
        <v>0.37940222190493045</v>
      </c>
    </row>
    <row r="48" spans="1:5" x14ac:dyDescent="0.3">
      <c r="B48" s="6" t="s">
        <v>47</v>
      </c>
      <c r="C48" s="8">
        <v>318.14890000000003</v>
      </c>
      <c r="D48" s="6">
        <v>318.14885500000003</v>
      </c>
      <c r="E48" s="6">
        <f t="shared" si="1"/>
        <v>0.1414432247448219</v>
      </c>
    </row>
    <row r="49" spans="1:5" x14ac:dyDescent="0.3">
      <c r="A49" s="1" t="s">
        <v>67</v>
      </c>
      <c r="B49" t="s">
        <v>46</v>
      </c>
      <c r="C49" s="6">
        <v>421.19101999999998</v>
      </c>
      <c r="D49">
        <v>421.19105500000001</v>
      </c>
      <c r="E49">
        <f t="shared" ref="E49:E51" si="2">(C49-D49)/D49*1000000</f>
        <v>-8.3097681230006964E-2</v>
      </c>
    </row>
    <row r="50" spans="1:5" x14ac:dyDescent="0.3">
      <c r="A50" s="7" t="s">
        <v>66</v>
      </c>
      <c r="B50" t="s">
        <v>47</v>
      </c>
      <c r="C50" s="6">
        <v>371.17525000000001</v>
      </c>
      <c r="D50" s="6">
        <v>371.17540500000001</v>
      </c>
      <c r="E50">
        <f t="shared" si="2"/>
        <v>-0.41759232405651053</v>
      </c>
    </row>
    <row r="51" spans="1:5" x14ac:dyDescent="0.3">
      <c r="A51" s="6"/>
      <c r="B51" t="s">
        <v>64</v>
      </c>
      <c r="C51" s="6">
        <v>698.49319000000003</v>
      </c>
      <c r="D51">
        <v>698.493157</v>
      </c>
      <c r="E51">
        <f t="shared" si="2"/>
        <v>4.7244557372764423E-2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2"/>
  <sheetViews>
    <sheetView topLeftCell="A7" workbookViewId="0">
      <selection activeCell="A2" sqref="A2"/>
    </sheetView>
  </sheetViews>
  <sheetFormatPr defaultRowHeight="14.4" x14ac:dyDescent="0.3"/>
  <cols>
    <col min="1" max="1" width="11.5546875" bestFit="1" customWidth="1"/>
  </cols>
  <sheetData>
    <row r="1" spans="1:1" x14ac:dyDescent="0.3">
      <c r="A1" s="1" t="s">
        <v>65</v>
      </c>
    </row>
    <row r="2" spans="1:1" x14ac:dyDescent="0.3">
      <c r="A2">
        <v>30.973762000000001</v>
      </c>
    </row>
    <row r="3" spans="1:1" x14ac:dyDescent="0.3">
      <c r="A3">
        <v>92.921285999999995</v>
      </c>
    </row>
    <row r="4" spans="1:1" x14ac:dyDescent="0.3">
      <c r="A4">
        <v>154.86881</v>
      </c>
    </row>
    <row r="5" spans="1:1" x14ac:dyDescent="0.3">
      <c r="A5">
        <v>216.81633400000001</v>
      </c>
    </row>
    <row r="6" spans="1:1" x14ac:dyDescent="0.3">
      <c r="A6">
        <v>278.76385800000003</v>
      </c>
    </row>
    <row r="7" spans="1:1" x14ac:dyDescent="0.3">
      <c r="A7">
        <v>340.71138200000001</v>
      </c>
    </row>
    <row r="8" spans="1:1" x14ac:dyDescent="0.3">
      <c r="A8">
        <v>402.658906</v>
      </c>
    </row>
    <row r="9" spans="1:1" x14ac:dyDescent="0.3">
      <c r="A9">
        <v>464.60642999999999</v>
      </c>
    </row>
    <row r="10" spans="1:1" x14ac:dyDescent="0.3">
      <c r="A10">
        <v>526.55395399999998</v>
      </c>
    </row>
    <row r="11" spans="1:1" x14ac:dyDescent="0.3">
      <c r="A11">
        <v>588.50147800000002</v>
      </c>
    </row>
    <row r="12" spans="1:1" x14ac:dyDescent="0.3">
      <c r="A12">
        <v>650.44900199999995</v>
      </c>
    </row>
    <row r="13" spans="1:1" x14ac:dyDescent="0.3">
      <c r="A13">
        <v>712.39652599999999</v>
      </c>
    </row>
    <row r="14" spans="1:1" x14ac:dyDescent="0.3">
      <c r="A14">
        <v>774.34405000000004</v>
      </c>
    </row>
    <row r="15" spans="1:1" x14ac:dyDescent="0.3">
      <c r="A15">
        <v>836.29157399999997</v>
      </c>
    </row>
    <row r="16" spans="1:1" x14ac:dyDescent="0.3">
      <c r="A16">
        <v>898.23909800000001</v>
      </c>
    </row>
    <row r="17" spans="1:1" x14ac:dyDescent="0.3">
      <c r="A17">
        <v>960.18662200000006</v>
      </c>
    </row>
    <row r="18" spans="1:1" x14ac:dyDescent="0.3">
      <c r="A18">
        <v>1022.134146</v>
      </c>
    </row>
    <row r="19" spans="1:1" x14ac:dyDescent="0.3">
      <c r="A19">
        <v>1084.08167</v>
      </c>
    </row>
    <row r="20" spans="1:1" x14ac:dyDescent="0.3">
      <c r="A20">
        <v>1146.029194</v>
      </c>
    </row>
    <row r="21" spans="1:1" x14ac:dyDescent="0.3">
      <c r="A21">
        <v>1207.9767179999999</v>
      </c>
    </row>
    <row r="22" spans="1:1" x14ac:dyDescent="0.3">
      <c r="A22">
        <v>1269.924242</v>
      </c>
    </row>
    <row r="23" spans="1:1" x14ac:dyDescent="0.3">
      <c r="A23">
        <v>1331.871766</v>
      </c>
    </row>
    <row r="24" spans="1:1" x14ac:dyDescent="0.3">
      <c r="A24">
        <v>1393.8192899999999</v>
      </c>
    </row>
    <row r="25" spans="1:1" x14ac:dyDescent="0.3">
      <c r="A25">
        <v>1455.7668140000001</v>
      </c>
    </row>
    <row r="26" spans="1:1" x14ac:dyDescent="0.3">
      <c r="A26">
        <v>1517.714338</v>
      </c>
    </row>
    <row r="27" spans="1:1" x14ac:dyDescent="0.3">
      <c r="A27">
        <v>1579.6618619999999</v>
      </c>
    </row>
    <row r="28" spans="1:1" x14ac:dyDescent="0.3">
      <c r="A28">
        <v>1641.6093860000001</v>
      </c>
    </row>
    <row r="29" spans="1:1" x14ac:dyDescent="0.3">
      <c r="A29">
        <v>1703.55691</v>
      </c>
    </row>
    <row r="30" spans="1:1" x14ac:dyDescent="0.3">
      <c r="A30">
        <v>1765.5044339999999</v>
      </c>
    </row>
    <row r="31" spans="1:1" x14ac:dyDescent="0.3">
      <c r="A31">
        <v>1827.4519580000001</v>
      </c>
    </row>
    <row r="32" spans="1:1" x14ac:dyDescent="0.3">
      <c r="A32">
        <v>1889.399482</v>
      </c>
    </row>
    <row r="33" spans="1:1" x14ac:dyDescent="0.3">
      <c r="A33">
        <v>1951.347006</v>
      </c>
    </row>
    <row r="34" spans="1:1" x14ac:dyDescent="0.3">
      <c r="A34">
        <v>2013.2945299999999</v>
      </c>
    </row>
    <row r="35" spans="1:1" x14ac:dyDescent="0.3">
      <c r="A35">
        <v>2075.2420539999998</v>
      </c>
    </row>
    <row r="36" spans="1:1" x14ac:dyDescent="0.3">
      <c r="A36">
        <v>2137.189578</v>
      </c>
    </row>
    <row r="37" spans="1:1" x14ac:dyDescent="0.3">
      <c r="A37">
        <v>2199.1371020000001</v>
      </c>
    </row>
    <row r="38" spans="1:1" x14ac:dyDescent="0.3">
      <c r="A38">
        <v>2261.0846259999998</v>
      </c>
    </row>
    <row r="39" spans="1:1" x14ac:dyDescent="0.3">
      <c r="A39">
        <v>2323.03215</v>
      </c>
    </row>
    <row r="40" spans="1:1" x14ac:dyDescent="0.3">
      <c r="A40">
        <v>2384.9796740000002</v>
      </c>
    </row>
    <row r="41" spans="1:1" x14ac:dyDescent="0.3">
      <c r="A41">
        <v>2446.9271979999999</v>
      </c>
    </row>
    <row r="42" spans="1:1" x14ac:dyDescent="0.3">
      <c r="A42">
        <v>2508.874722</v>
      </c>
    </row>
    <row r="43" spans="1:1" x14ac:dyDescent="0.3">
      <c r="A43">
        <v>2570.8222460000002</v>
      </c>
    </row>
    <row r="44" spans="1:1" x14ac:dyDescent="0.3">
      <c r="A44">
        <v>2632.7697699999999</v>
      </c>
    </row>
    <row r="45" spans="1:1" x14ac:dyDescent="0.3">
      <c r="A45">
        <v>2694.717294</v>
      </c>
    </row>
    <row r="46" spans="1:1" x14ac:dyDescent="0.3">
      <c r="A46">
        <v>2756.6648180000002</v>
      </c>
    </row>
    <row r="47" spans="1:1" x14ac:dyDescent="0.3">
      <c r="A47">
        <v>2818.6123419999999</v>
      </c>
    </row>
    <row r="48" spans="1:1" x14ac:dyDescent="0.3">
      <c r="A48">
        <v>2880.5598660000001</v>
      </c>
    </row>
    <row r="49" spans="1:1" x14ac:dyDescent="0.3">
      <c r="A49">
        <v>2942.5073900000002</v>
      </c>
    </row>
    <row r="50" spans="1:1" x14ac:dyDescent="0.3">
      <c r="A50">
        <v>3004.4549139999999</v>
      </c>
    </row>
    <row r="51" spans="1:1" x14ac:dyDescent="0.3">
      <c r="A51">
        <v>3066.4024380000001</v>
      </c>
    </row>
    <row r="52" spans="1:1" x14ac:dyDescent="0.3">
      <c r="A52">
        <v>3128.3499619999998</v>
      </c>
    </row>
    <row r="53" spans="1:1" x14ac:dyDescent="0.3">
      <c r="A53">
        <v>3190.2974859999999</v>
      </c>
    </row>
    <row r="54" spans="1:1" x14ac:dyDescent="0.3">
      <c r="A54">
        <v>3252.2450100000001</v>
      </c>
    </row>
    <row r="55" spans="1:1" x14ac:dyDescent="0.3">
      <c r="A55">
        <v>3314.1925339999998</v>
      </c>
    </row>
    <row r="56" spans="1:1" x14ac:dyDescent="0.3">
      <c r="A56">
        <v>3376.140058</v>
      </c>
    </row>
    <row r="57" spans="1:1" x14ac:dyDescent="0.3">
      <c r="A57">
        <v>3438.0875820000001</v>
      </c>
    </row>
    <row r="58" spans="1:1" x14ac:dyDescent="0.3">
      <c r="A58">
        <v>3500.0351059999998</v>
      </c>
    </row>
    <row r="59" spans="1:1" x14ac:dyDescent="0.3">
      <c r="A59">
        <v>3561.98263</v>
      </c>
    </row>
    <row r="60" spans="1:1" x14ac:dyDescent="0.3">
      <c r="A60">
        <v>3623.9301540000001</v>
      </c>
    </row>
    <row r="61" spans="1:1" x14ac:dyDescent="0.3">
      <c r="A61">
        <v>3685.8776779999998</v>
      </c>
    </row>
    <row r="62" spans="1:1" x14ac:dyDescent="0.3">
      <c r="A62">
        <v>3747.825202</v>
      </c>
    </row>
    <row r="63" spans="1:1" x14ac:dyDescent="0.3">
      <c r="A63">
        <v>3809.7727260000001</v>
      </c>
    </row>
    <row r="64" spans="1:1" x14ac:dyDescent="0.3">
      <c r="A64">
        <v>3871.7202499999999</v>
      </c>
    </row>
    <row r="65" spans="1:1" x14ac:dyDescent="0.3">
      <c r="A65">
        <v>3933.667774</v>
      </c>
    </row>
    <row r="66" spans="1:1" x14ac:dyDescent="0.3">
      <c r="A66">
        <v>3995.6152980000002</v>
      </c>
    </row>
    <row r="67" spans="1:1" x14ac:dyDescent="0.3">
      <c r="A67">
        <v>4057.5628219999999</v>
      </c>
    </row>
    <row r="68" spans="1:1" x14ac:dyDescent="0.3">
      <c r="A68">
        <v>4119.510346</v>
      </c>
    </row>
    <row r="69" spans="1:1" x14ac:dyDescent="0.3">
      <c r="A69">
        <v>4181.4578700000002</v>
      </c>
    </row>
    <row r="70" spans="1:1" x14ac:dyDescent="0.3">
      <c r="A70">
        <v>4243.4053940000003</v>
      </c>
    </row>
    <row r="71" spans="1:1" x14ac:dyDescent="0.3">
      <c r="A71">
        <v>4305.3529179999996</v>
      </c>
    </row>
    <row r="72" spans="1:1" x14ac:dyDescent="0.3">
      <c r="A72">
        <v>4367.3004419999997</v>
      </c>
    </row>
    <row r="73" spans="1:1" x14ac:dyDescent="0.3">
      <c r="A73">
        <v>4429.2479659999999</v>
      </c>
    </row>
    <row r="74" spans="1:1" x14ac:dyDescent="0.3">
      <c r="A74">
        <v>4491.1954900000001</v>
      </c>
    </row>
    <row r="75" spans="1:1" x14ac:dyDescent="0.3">
      <c r="A75">
        <v>4553.1430140000002</v>
      </c>
    </row>
    <row r="76" spans="1:1" x14ac:dyDescent="0.3">
      <c r="A76">
        <v>4615.0905380000004</v>
      </c>
    </row>
    <row r="77" spans="1:1" x14ac:dyDescent="0.3">
      <c r="A77">
        <v>4677.0380619999996</v>
      </c>
    </row>
    <row r="78" spans="1:1" x14ac:dyDescent="0.3">
      <c r="A78">
        <v>4738.9855859999998</v>
      </c>
    </row>
    <row r="79" spans="1:1" x14ac:dyDescent="0.3">
      <c r="A79">
        <v>4800.9331099999999</v>
      </c>
    </row>
    <row r="80" spans="1:1" x14ac:dyDescent="0.3">
      <c r="A80">
        <v>4862.8806340000001</v>
      </c>
    </row>
    <row r="81" spans="1:1" x14ac:dyDescent="0.3">
      <c r="A81">
        <v>4924.8281580000003</v>
      </c>
    </row>
    <row r="82" spans="1:1" x14ac:dyDescent="0.3">
      <c r="A82">
        <v>4986.7756820000004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workbookViewId="0">
      <selection activeCell="P20" sqref="P20"/>
    </sheetView>
  </sheetViews>
  <sheetFormatPr defaultRowHeight="14.4" x14ac:dyDescent="0.3"/>
  <cols>
    <col min="13" max="13" width="8.88671875" style="2"/>
    <col min="15" max="16" width="12" bestFit="1" customWidth="1"/>
  </cols>
  <sheetData>
    <row r="1" spans="1:17" x14ac:dyDescent="0.3">
      <c r="B1" s="1" t="s">
        <v>1</v>
      </c>
      <c r="N1" s="3" t="s">
        <v>0</v>
      </c>
    </row>
    <row r="2" spans="1:17" x14ac:dyDescent="0.3">
      <c r="N2" s="4"/>
    </row>
    <row r="3" spans="1:17" x14ac:dyDescent="0.3">
      <c r="B3" t="s">
        <v>2</v>
      </c>
      <c r="C3" t="s">
        <v>3</v>
      </c>
      <c r="D3" t="s">
        <v>4</v>
      </c>
      <c r="N3" s="4"/>
      <c r="O3" t="s">
        <v>2</v>
      </c>
      <c r="P3" t="s">
        <v>13</v>
      </c>
      <c r="Q3" t="s">
        <v>4</v>
      </c>
    </row>
    <row r="4" spans="1:17" x14ac:dyDescent="0.3">
      <c r="B4">
        <v>392.4697826813134</v>
      </c>
      <c r="C4">
        <v>14.6340735</v>
      </c>
      <c r="D4">
        <v>0.64647249999999978</v>
      </c>
      <c r="N4" s="4"/>
      <c r="O4">
        <v>392.4697826813134</v>
      </c>
      <c r="P4">
        <v>5583930.2839720007</v>
      </c>
      <c r="Q4">
        <v>430418.83305800008</v>
      </c>
    </row>
    <row r="5" spans="1:17" x14ac:dyDescent="0.3">
      <c r="B5">
        <v>98.117445670328351</v>
      </c>
      <c r="C5">
        <v>4.0241819999999997</v>
      </c>
      <c r="D5">
        <v>0.31032799999999994</v>
      </c>
      <c r="N5" s="4"/>
      <c r="O5">
        <v>98.117445670328351</v>
      </c>
      <c r="P5">
        <v>1648742.1737015001</v>
      </c>
      <c r="Q5">
        <v>200161.94690749983</v>
      </c>
    </row>
    <row r="6" spans="1:17" x14ac:dyDescent="0.3">
      <c r="B6">
        <v>24.529361417582088</v>
      </c>
      <c r="C6">
        <v>0.95165500000000003</v>
      </c>
      <c r="D6">
        <v>5.4854000000000069E-2</v>
      </c>
      <c r="N6" s="4"/>
      <c r="O6">
        <v>24.529361417582088</v>
      </c>
      <c r="P6">
        <v>384245.55717749998</v>
      </c>
      <c r="Q6">
        <v>45002.945500500391</v>
      </c>
    </row>
    <row r="7" spans="1:17" x14ac:dyDescent="0.3">
      <c r="B7">
        <v>6.1323403543955219</v>
      </c>
      <c r="C7">
        <v>0.24283949999999999</v>
      </c>
      <c r="D7">
        <v>1.2592499999999993E-2</v>
      </c>
      <c r="N7" s="4"/>
      <c r="O7">
        <v>6.1323403543955219</v>
      </c>
      <c r="P7">
        <v>91123.956766999996</v>
      </c>
      <c r="Q7">
        <v>2345.2212650000001</v>
      </c>
    </row>
    <row r="8" spans="1:17" x14ac:dyDescent="0.3">
      <c r="B8">
        <v>1.5330850885988805</v>
      </c>
      <c r="C8">
        <v>0.10205400000000001</v>
      </c>
      <c r="D8">
        <v>2.2669999999999982E-3</v>
      </c>
      <c r="N8" s="4"/>
      <c r="O8">
        <v>1.5330850885988805</v>
      </c>
      <c r="P8">
        <v>38002.424267000002</v>
      </c>
      <c r="Q8">
        <v>1465.4302580000003</v>
      </c>
    </row>
    <row r="9" spans="1:17" x14ac:dyDescent="0.3">
      <c r="B9">
        <v>0</v>
      </c>
      <c r="C9">
        <v>8.1850499999999993E-2</v>
      </c>
      <c r="D9">
        <v>2.6775500000000028E-2</v>
      </c>
      <c r="N9" s="4"/>
      <c r="O9">
        <v>0</v>
      </c>
      <c r="P9">
        <v>15203.843076500001</v>
      </c>
      <c r="Q9">
        <v>1259.1715935000002</v>
      </c>
    </row>
    <row r="10" spans="1:17" x14ac:dyDescent="0.3">
      <c r="N10" s="4"/>
    </row>
    <row r="11" spans="1:17" x14ac:dyDescent="0.3">
      <c r="N11" s="4"/>
    </row>
    <row r="12" spans="1:17" x14ac:dyDescent="0.3">
      <c r="N12" s="3"/>
    </row>
    <row r="13" spans="1:17" x14ac:dyDescent="0.3">
      <c r="B13" s="1" t="s">
        <v>5</v>
      </c>
      <c r="N13" s="4"/>
      <c r="O13" s="3" t="s">
        <v>5</v>
      </c>
    </row>
    <row r="14" spans="1:17" x14ac:dyDescent="0.3">
      <c r="A14" t="s">
        <v>7</v>
      </c>
      <c r="B14">
        <f t="array" ref="B14:C18">LINEST(C4:C9,B4:B9,1,1)</f>
        <v>3.7199361990034978E-2</v>
      </c>
      <c r="C14">
        <v>9.8249512373452141E-2</v>
      </c>
      <c r="D14" t="s">
        <v>10</v>
      </c>
      <c r="N14" t="s">
        <v>7</v>
      </c>
      <c r="O14">
        <f t="array" ref="O14:P18">LINEST(P4:P9,O4:O9,1,1)</f>
        <v>14207.004192067601</v>
      </c>
      <c r="P14">
        <v>55680.326217327733</v>
      </c>
      <c r="Q14" t="s">
        <v>10</v>
      </c>
    </row>
    <row r="15" spans="1:17" x14ac:dyDescent="0.3">
      <c r="A15" t="s">
        <v>8</v>
      </c>
      <c r="B15">
        <v>4.4444786639743448E-4</v>
      </c>
      <c r="C15">
        <v>7.3547104590445611E-2</v>
      </c>
      <c r="D15" t="s">
        <v>11</v>
      </c>
      <c r="N15" t="s">
        <v>8</v>
      </c>
      <c r="O15">
        <v>318.44675655771886</v>
      </c>
      <c r="P15">
        <v>52696.477318883837</v>
      </c>
      <c r="Q15" t="s">
        <v>11</v>
      </c>
    </row>
    <row r="16" spans="1:17" x14ac:dyDescent="0.3">
      <c r="A16" t="s">
        <v>9</v>
      </c>
      <c r="B16">
        <v>0.9994293330098728</v>
      </c>
      <c r="C16">
        <v>0.15315794480629613</v>
      </c>
      <c r="D16" t="s">
        <v>12</v>
      </c>
      <c r="N16" t="s">
        <v>9</v>
      </c>
      <c r="O16">
        <v>0.99799434277049026</v>
      </c>
      <c r="P16">
        <v>109737.61930718238</v>
      </c>
      <c r="Q16" t="s">
        <v>12</v>
      </c>
    </row>
    <row r="17" spans="2:16" x14ac:dyDescent="0.3">
      <c r="B17">
        <v>7005.3418214153544</v>
      </c>
      <c r="C17">
        <v>4</v>
      </c>
      <c r="N17" s="4"/>
      <c r="O17">
        <v>1990.3587274769225</v>
      </c>
      <c r="P17">
        <v>4</v>
      </c>
    </row>
    <row r="18" spans="2:16" x14ac:dyDescent="0.3">
      <c r="B18">
        <v>164.32679740795356</v>
      </c>
      <c r="C18">
        <v>9.3829424229153802E-2</v>
      </c>
      <c r="N18" s="4"/>
      <c r="O18">
        <v>23968586651574.895</v>
      </c>
      <c r="P18">
        <v>48169380364.832352</v>
      </c>
    </row>
    <row r="19" spans="2:16" x14ac:dyDescent="0.3">
      <c r="N19" s="4"/>
    </row>
    <row r="20" spans="2:16" x14ac:dyDescent="0.3">
      <c r="B20" s="1" t="s">
        <v>6</v>
      </c>
      <c r="C20">
        <f>3.3*C15/B14</f>
        <v>6.5244518229502653</v>
      </c>
      <c r="N20" s="4"/>
      <c r="O20" s="3" t="s">
        <v>6</v>
      </c>
      <c r="P20">
        <f>3.3*P15/O14</f>
        <v>12.240326869855631</v>
      </c>
    </row>
    <row r="21" spans="2:16" x14ac:dyDescent="0.3">
      <c r="N21" s="4"/>
    </row>
    <row r="22" spans="2:16" x14ac:dyDescent="0.3">
      <c r="N22" s="4"/>
    </row>
    <row r="23" spans="2:16" x14ac:dyDescent="0.3">
      <c r="N23" s="4"/>
    </row>
    <row r="24" spans="2:16" x14ac:dyDescent="0.3">
      <c r="N24" s="4"/>
    </row>
    <row r="25" spans="2:16" x14ac:dyDescent="0.3">
      <c r="N25" s="4"/>
    </row>
    <row r="26" spans="2:16" x14ac:dyDescent="0.3">
      <c r="N26" s="4"/>
    </row>
    <row r="27" spans="2:16" x14ac:dyDescent="0.3">
      <c r="N27" s="4"/>
    </row>
    <row r="28" spans="2:16" x14ac:dyDescent="0.3">
      <c r="N28" s="4"/>
    </row>
    <row r="29" spans="2:16" x14ac:dyDescent="0.3">
      <c r="N29" s="4"/>
    </row>
    <row r="30" spans="2:16" x14ac:dyDescent="0.3">
      <c r="N30" s="4"/>
    </row>
    <row r="31" spans="2:16" x14ac:dyDescent="0.3">
      <c r="N31" s="4"/>
    </row>
    <row r="32" spans="2:16" x14ac:dyDescent="0.3">
      <c r="N32" s="4"/>
    </row>
    <row r="33" spans="14:14" x14ac:dyDescent="0.3">
      <c r="N33" s="4"/>
    </row>
    <row r="34" spans="14:14" x14ac:dyDescent="0.3">
      <c r="N34" s="4"/>
    </row>
    <row r="35" spans="14:14" x14ac:dyDescent="0.3">
      <c r="N35" s="4"/>
    </row>
    <row r="36" spans="14:14" x14ac:dyDescent="0.3">
      <c r="N36" s="4"/>
    </row>
    <row r="37" spans="14:14" x14ac:dyDescent="0.3">
      <c r="N37" s="4"/>
    </row>
    <row r="38" spans="14:14" x14ac:dyDescent="0.3">
      <c r="N38" s="4"/>
    </row>
    <row r="39" spans="14:14" x14ac:dyDescent="0.3">
      <c r="N39" s="4"/>
    </row>
    <row r="40" spans="14:14" x14ac:dyDescent="0.3">
      <c r="N40" s="4"/>
    </row>
    <row r="41" spans="14:14" x14ac:dyDescent="0.3">
      <c r="N41" s="4"/>
    </row>
    <row r="42" spans="14:14" x14ac:dyDescent="0.3">
      <c r="N42" s="4"/>
    </row>
    <row r="43" spans="14:14" x14ac:dyDescent="0.3">
      <c r="N43" s="4"/>
    </row>
    <row r="44" spans="14:14" x14ac:dyDescent="0.3">
      <c r="N44" s="4"/>
    </row>
    <row r="45" spans="14:14" x14ac:dyDescent="0.3">
      <c r="N45" s="4"/>
    </row>
    <row r="46" spans="14:14" x14ac:dyDescent="0.3">
      <c r="N46" s="4"/>
    </row>
    <row r="47" spans="14:14" x14ac:dyDescent="0.3">
      <c r="N47" s="4"/>
    </row>
    <row r="48" spans="14:14" x14ac:dyDescent="0.3">
      <c r="N48" s="4"/>
    </row>
    <row r="49" spans="14:14" x14ac:dyDescent="0.3">
      <c r="N49" s="4"/>
    </row>
    <row r="50" spans="14:14" x14ac:dyDescent="0.3">
      <c r="N50" s="4"/>
    </row>
    <row r="51" spans="14:14" x14ac:dyDescent="0.3">
      <c r="N51" s="4"/>
    </row>
    <row r="52" spans="14:14" x14ac:dyDescent="0.3">
      <c r="N52" s="4"/>
    </row>
    <row r="53" spans="14:14" x14ac:dyDescent="0.3">
      <c r="N53" s="4"/>
    </row>
    <row r="54" spans="14:14" x14ac:dyDescent="0.3">
      <c r="N54" s="4"/>
    </row>
    <row r="55" spans="14:14" x14ac:dyDescent="0.3">
      <c r="N55" s="4"/>
    </row>
    <row r="56" spans="14:14" x14ac:dyDescent="0.3">
      <c r="N56" s="4"/>
    </row>
    <row r="57" spans="14:14" x14ac:dyDescent="0.3">
      <c r="N57" s="4"/>
    </row>
    <row r="58" spans="14:14" x14ac:dyDescent="0.3">
      <c r="N58" s="4"/>
    </row>
    <row r="59" spans="14:14" x14ac:dyDescent="0.3">
      <c r="N59" s="4"/>
    </row>
    <row r="60" spans="14:14" x14ac:dyDescent="0.3">
      <c r="N60" s="4"/>
    </row>
    <row r="61" spans="14:14" x14ac:dyDescent="0.3">
      <c r="N61" s="4"/>
    </row>
    <row r="62" spans="14:14" x14ac:dyDescent="0.3">
      <c r="N62" s="4"/>
    </row>
    <row r="63" spans="14:14" x14ac:dyDescent="0.3">
      <c r="N63" s="4"/>
    </row>
    <row r="64" spans="14:14" x14ac:dyDescent="0.3">
      <c r="N64" s="4"/>
    </row>
    <row r="65" spans="14:14" x14ac:dyDescent="0.3">
      <c r="N65" s="4"/>
    </row>
    <row r="66" spans="14:14" x14ac:dyDescent="0.3">
      <c r="N66" s="4"/>
    </row>
    <row r="67" spans="14:14" x14ac:dyDescent="0.3">
      <c r="N67" s="4"/>
    </row>
    <row r="68" spans="14:14" x14ac:dyDescent="0.3">
      <c r="N68" s="4"/>
    </row>
    <row r="69" spans="14:14" x14ac:dyDescent="0.3">
      <c r="N69" s="4"/>
    </row>
    <row r="70" spans="14:14" x14ac:dyDescent="0.3">
      <c r="N70" s="4"/>
    </row>
    <row r="71" spans="14:14" x14ac:dyDescent="0.3">
      <c r="N71" s="4"/>
    </row>
    <row r="72" spans="14:14" x14ac:dyDescent="0.3">
      <c r="N72" s="4"/>
    </row>
    <row r="73" spans="14:14" x14ac:dyDescent="0.3">
      <c r="N73" s="4"/>
    </row>
    <row r="74" spans="14:14" x14ac:dyDescent="0.3">
      <c r="N74" s="4"/>
    </row>
    <row r="75" spans="14:14" x14ac:dyDescent="0.3">
      <c r="N75" s="4"/>
    </row>
    <row r="76" spans="14:14" x14ac:dyDescent="0.3">
      <c r="N76" s="4"/>
    </row>
    <row r="77" spans="14:14" x14ac:dyDescent="0.3">
      <c r="N77" s="4"/>
    </row>
    <row r="78" spans="14:14" x14ac:dyDescent="0.3">
      <c r="N78" s="4"/>
    </row>
    <row r="79" spans="14:14" x14ac:dyDescent="0.3">
      <c r="N79" s="4"/>
    </row>
    <row r="80" spans="14:14" x14ac:dyDescent="0.3">
      <c r="N80" s="4"/>
    </row>
    <row r="81" spans="14:14" x14ac:dyDescent="0.3">
      <c r="N81" s="4"/>
    </row>
    <row r="82" spans="14:14" x14ac:dyDescent="0.3">
      <c r="N82" s="4"/>
    </row>
    <row r="83" spans="14:14" x14ac:dyDescent="0.3">
      <c r="N83" s="4"/>
    </row>
    <row r="84" spans="14:14" x14ac:dyDescent="0.3">
      <c r="N84" s="4"/>
    </row>
    <row r="85" spans="14:14" x14ac:dyDescent="0.3">
      <c r="N85" s="4"/>
    </row>
    <row r="86" spans="14:14" x14ac:dyDescent="0.3">
      <c r="N86" s="4"/>
    </row>
    <row r="87" spans="14:14" x14ac:dyDescent="0.3">
      <c r="N87" s="4"/>
    </row>
    <row r="88" spans="14:14" x14ac:dyDescent="0.3">
      <c r="N88" s="4"/>
    </row>
    <row r="89" spans="14:14" x14ac:dyDescent="0.3">
      <c r="N89" s="4"/>
    </row>
    <row r="90" spans="14:14" x14ac:dyDescent="0.3">
      <c r="N90" s="4"/>
    </row>
    <row r="91" spans="14:14" x14ac:dyDescent="0.3">
      <c r="N91" s="4"/>
    </row>
    <row r="92" spans="14:14" x14ac:dyDescent="0.3">
      <c r="N92" s="4"/>
    </row>
    <row r="93" spans="14:14" x14ac:dyDescent="0.3">
      <c r="N93" s="4"/>
    </row>
    <row r="94" spans="14:14" x14ac:dyDescent="0.3">
      <c r="N94" s="4"/>
    </row>
    <row r="95" spans="14:14" x14ac:dyDescent="0.3">
      <c r="N95" s="4"/>
    </row>
    <row r="96" spans="14:14" x14ac:dyDescent="0.3">
      <c r="N96" s="4"/>
    </row>
    <row r="97" spans="14:14" x14ac:dyDescent="0.3">
      <c r="N97" s="4"/>
    </row>
    <row r="98" spans="14:14" x14ac:dyDescent="0.3">
      <c r="N98" s="4"/>
    </row>
    <row r="99" spans="14:14" x14ac:dyDescent="0.3">
      <c r="N99" s="4"/>
    </row>
    <row r="100" spans="14:14" x14ac:dyDescent="0.3">
      <c r="N100" s="4"/>
    </row>
    <row r="101" spans="14:14" x14ac:dyDescent="0.3">
      <c r="N101" s="4"/>
    </row>
    <row r="102" spans="14:14" x14ac:dyDescent="0.3">
      <c r="N102" s="4"/>
    </row>
    <row r="103" spans="14:14" x14ac:dyDescent="0.3">
      <c r="N103" s="4"/>
    </row>
    <row r="104" spans="14:14" x14ac:dyDescent="0.3">
      <c r="N104" s="4"/>
    </row>
    <row r="105" spans="14:14" x14ac:dyDescent="0.3">
      <c r="N105" s="4"/>
    </row>
    <row r="106" spans="14:14" x14ac:dyDescent="0.3">
      <c r="N106" s="4"/>
    </row>
    <row r="107" spans="14:14" x14ac:dyDescent="0.3">
      <c r="N107" s="4"/>
    </row>
    <row r="108" spans="14:14" x14ac:dyDescent="0.3">
      <c r="N108" s="4"/>
    </row>
    <row r="109" spans="14:14" x14ac:dyDescent="0.3">
      <c r="N109" s="4"/>
    </row>
    <row r="110" spans="14:14" x14ac:dyDescent="0.3">
      <c r="N110" s="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opLeftCell="A28" workbookViewId="0">
      <selection activeCell="O42" sqref="O42"/>
    </sheetView>
  </sheetViews>
  <sheetFormatPr defaultRowHeight="14.4" x14ac:dyDescent="0.3"/>
  <cols>
    <col min="13" max="13" width="8.88671875" style="2"/>
  </cols>
  <sheetData>
    <row r="1" spans="1:16" x14ac:dyDescent="0.3">
      <c r="A1" s="1" t="s">
        <v>14</v>
      </c>
      <c r="N1" s="1" t="s">
        <v>17</v>
      </c>
    </row>
    <row r="3" spans="1:16" x14ac:dyDescent="0.3">
      <c r="B3" s="1" t="s">
        <v>2</v>
      </c>
      <c r="C3" s="1" t="s">
        <v>3</v>
      </c>
      <c r="D3" s="1" t="s">
        <v>4</v>
      </c>
      <c r="N3" s="1" t="s">
        <v>2</v>
      </c>
      <c r="O3" s="1" t="s">
        <v>3</v>
      </c>
      <c r="P3" s="1" t="s">
        <v>4</v>
      </c>
    </row>
    <row r="4" spans="1:16" x14ac:dyDescent="0.3">
      <c r="B4">
        <v>466.75489921228427</v>
      </c>
      <c r="C4">
        <v>44.250242499999999</v>
      </c>
      <c r="D4">
        <v>1.9195615000000004</v>
      </c>
      <c r="N4">
        <v>466.75489921228427</v>
      </c>
      <c r="O4">
        <v>3909158.3694369998</v>
      </c>
      <c r="P4">
        <v>316682.90613100003</v>
      </c>
    </row>
    <row r="5" spans="1:16" x14ac:dyDescent="0.3">
      <c r="B5">
        <v>116.68872480307107</v>
      </c>
      <c r="C5">
        <v>12.421094500000001</v>
      </c>
      <c r="D5">
        <v>0.68632649999999984</v>
      </c>
      <c r="N5">
        <v>116.68872480307107</v>
      </c>
      <c r="O5">
        <v>1868911.8567395001</v>
      </c>
      <c r="P5">
        <v>104008.13304450002</v>
      </c>
    </row>
    <row r="6" spans="1:16" x14ac:dyDescent="0.3">
      <c r="B6">
        <v>29.172181200767767</v>
      </c>
      <c r="C6">
        <v>3.1346755000000002</v>
      </c>
      <c r="D6">
        <v>0.12005049999999984</v>
      </c>
      <c r="N6">
        <v>29.172181200767767</v>
      </c>
      <c r="O6">
        <v>521148.85356800002</v>
      </c>
      <c r="P6">
        <v>22176.313850000035</v>
      </c>
    </row>
    <row r="7" spans="1:16" x14ac:dyDescent="0.3">
      <c r="B7">
        <v>7.2930453001919417</v>
      </c>
      <c r="C7">
        <v>0.73369400000000007</v>
      </c>
      <c r="D7">
        <v>0.11713299999999947</v>
      </c>
      <c r="N7">
        <v>7.2930453001919417</v>
      </c>
      <c r="O7">
        <v>135771.6131545</v>
      </c>
      <c r="P7">
        <v>22922.467879500025</v>
      </c>
    </row>
    <row r="8" spans="1:16" x14ac:dyDescent="0.3">
      <c r="B8">
        <v>1.8232613250479854</v>
      </c>
      <c r="C8">
        <v>0.17081400000000002</v>
      </c>
      <c r="D8">
        <v>4.5419999999999953E-2</v>
      </c>
      <c r="N8">
        <v>1.8232613250479854</v>
      </c>
      <c r="O8">
        <v>37589.842782499996</v>
      </c>
      <c r="P8">
        <v>2526.0809954999968</v>
      </c>
    </row>
    <row r="9" spans="1:16" x14ac:dyDescent="0.3">
      <c r="B9">
        <v>0</v>
      </c>
      <c r="C9">
        <v>1.9976000000000001E-2</v>
      </c>
      <c r="D9">
        <v>2.8739999999999998E-3</v>
      </c>
      <c r="N9">
        <v>0</v>
      </c>
      <c r="O9">
        <v>4357.3097170000001</v>
      </c>
      <c r="P9">
        <v>1666.8594459999995</v>
      </c>
    </row>
    <row r="13" spans="1:16" x14ac:dyDescent="0.3">
      <c r="B13" s="1" t="s">
        <v>5</v>
      </c>
      <c r="N13" s="1" t="s">
        <v>5</v>
      </c>
    </row>
    <row r="14" spans="1:16" x14ac:dyDescent="0.3">
      <c r="A14" t="s">
        <v>7</v>
      </c>
      <c r="B14">
        <f t="array" ref="B14:C18">LINEST(C5:C9,B5:B9,1,1)</f>
        <v>0.10655094743981046</v>
      </c>
      <c r="C14">
        <v>-6.5429674418595596E-3</v>
      </c>
      <c r="D14" t="s">
        <v>10</v>
      </c>
      <c r="M14" s="2" t="s">
        <v>7</v>
      </c>
      <c r="N14">
        <f t="array" ref="N14:O18">LINEST(O5:O9,N5:N9,1,1)</f>
        <v>15920.788778862267</v>
      </c>
      <c r="O14">
        <v>20084.001631422318</v>
      </c>
      <c r="P14" t="s">
        <v>10</v>
      </c>
    </row>
    <row r="15" spans="1:16" x14ac:dyDescent="0.3">
      <c r="A15" t="s">
        <v>8</v>
      </c>
      <c r="B15">
        <v>3.4450373872969457E-4</v>
      </c>
      <c r="C15">
        <v>1.8567305340483117E-2</v>
      </c>
      <c r="D15" t="s">
        <v>11</v>
      </c>
      <c r="M15" s="2" t="s">
        <v>8</v>
      </c>
      <c r="N15">
        <v>248.54732119109522</v>
      </c>
      <c r="O15">
        <v>13395.657246364788</v>
      </c>
      <c r="P15" t="s">
        <v>11</v>
      </c>
    </row>
    <row r="16" spans="1:16" x14ac:dyDescent="0.3">
      <c r="A16" t="s">
        <v>9</v>
      </c>
      <c r="B16">
        <v>0.99996863965135541</v>
      </c>
      <c r="C16">
        <v>3.3964994095362605E-2</v>
      </c>
      <c r="D16" t="s">
        <v>12</v>
      </c>
      <c r="M16" s="2" t="s">
        <v>9</v>
      </c>
      <c r="N16">
        <v>0.99926937783079339</v>
      </c>
      <c r="O16">
        <v>24504.547694611392</v>
      </c>
      <c r="P16" t="s">
        <v>12</v>
      </c>
    </row>
    <row r="17" spans="1:16" x14ac:dyDescent="0.3">
      <c r="B17">
        <v>95659.201782421413</v>
      </c>
      <c r="C17">
        <v>3</v>
      </c>
      <c r="N17">
        <v>4103.0894761206609</v>
      </c>
      <c r="O17">
        <v>3</v>
      </c>
    </row>
    <row r="18" spans="1:16" x14ac:dyDescent="0.3">
      <c r="B18">
        <v>110.3544471736636</v>
      </c>
      <c r="C18">
        <v>3.46086247169405E-3</v>
      </c>
      <c r="N18">
        <v>2463793863196.7095</v>
      </c>
      <c r="O18">
        <v>1801418573.1524534</v>
      </c>
    </row>
    <row r="20" spans="1:16" x14ac:dyDescent="0.3">
      <c r="B20" s="1" t="s">
        <v>6</v>
      </c>
      <c r="C20">
        <f>3.3*C15/B14</f>
        <v>0.57504986202216801</v>
      </c>
      <c r="N20" s="1" t="s">
        <v>6</v>
      </c>
      <c r="O20">
        <f>3.3*O15/N14</f>
        <v>2.7766004264622137</v>
      </c>
    </row>
    <row r="21" spans="1:16" x14ac:dyDescent="0.3">
      <c r="B21" s="1"/>
    </row>
    <row r="23" spans="1:16" x14ac:dyDescent="0.3">
      <c r="A23" s="1" t="s">
        <v>15</v>
      </c>
      <c r="N23" s="1" t="s">
        <v>16</v>
      </c>
    </row>
    <row r="25" spans="1:16" x14ac:dyDescent="0.3">
      <c r="B25" s="1" t="s">
        <v>2</v>
      </c>
      <c r="C25" s="1" t="s">
        <v>3</v>
      </c>
      <c r="D25" s="1" t="s">
        <v>4</v>
      </c>
      <c r="N25" s="1" t="s">
        <v>2</v>
      </c>
      <c r="O25" s="1" t="s">
        <v>3</v>
      </c>
      <c r="P25" s="1" t="s">
        <v>4</v>
      </c>
    </row>
    <row r="26" spans="1:16" x14ac:dyDescent="0.3">
      <c r="B26">
        <v>466.75489921228427</v>
      </c>
      <c r="C26">
        <v>46.357890499999996</v>
      </c>
      <c r="D26">
        <v>2.8944994999999984</v>
      </c>
      <c r="N26">
        <v>466.75489921228427</v>
      </c>
      <c r="O26">
        <v>53053819.352911502</v>
      </c>
      <c r="P26">
        <v>4976465.5496855006</v>
      </c>
    </row>
    <row r="27" spans="1:16" x14ac:dyDescent="0.3">
      <c r="B27">
        <v>116.68872480307107</v>
      </c>
      <c r="C27">
        <v>12.762691</v>
      </c>
      <c r="D27">
        <v>0.86582600000000021</v>
      </c>
      <c r="N27">
        <v>116.68872480307107</v>
      </c>
      <c r="O27">
        <v>30935604.283369999</v>
      </c>
      <c r="P27">
        <v>2038528.864066001</v>
      </c>
    </row>
    <row r="28" spans="1:16" x14ac:dyDescent="0.3">
      <c r="B28">
        <v>29.172181200767767</v>
      </c>
      <c r="C28">
        <v>3.0911010000000001</v>
      </c>
      <c r="D28">
        <v>0.11024100000000003</v>
      </c>
      <c r="N28">
        <v>29.172181200767767</v>
      </c>
      <c r="O28">
        <v>9023586.2864519991</v>
      </c>
      <c r="P28">
        <v>540564.26983800065</v>
      </c>
    </row>
    <row r="29" spans="1:16" x14ac:dyDescent="0.3">
      <c r="B29">
        <v>7.2930453001919417</v>
      </c>
      <c r="C29">
        <v>0.88943799999999995</v>
      </c>
      <c r="D29">
        <v>3.7702999999999987E-2</v>
      </c>
      <c r="N29">
        <v>7.2930453001919417</v>
      </c>
      <c r="O29">
        <v>2538159.8439274998</v>
      </c>
      <c r="P29">
        <v>305584.25310049969</v>
      </c>
    </row>
    <row r="30" spans="1:16" x14ac:dyDescent="0.3">
      <c r="B30">
        <v>1.8232613250479854</v>
      </c>
      <c r="C30">
        <v>0.29891800000000002</v>
      </c>
      <c r="D30">
        <v>3.7834999999999813E-2</v>
      </c>
      <c r="N30">
        <v>1.8232613250479854</v>
      </c>
      <c r="O30">
        <v>958213.87211849994</v>
      </c>
      <c r="P30">
        <v>94748.379672499956</v>
      </c>
    </row>
    <row r="31" spans="1:16" x14ac:dyDescent="0.3">
      <c r="B31">
        <v>0</v>
      </c>
      <c r="C31">
        <v>0.14392949999999999</v>
      </c>
      <c r="D31">
        <v>2.9285000000000005E-3</v>
      </c>
      <c r="N31">
        <v>0</v>
      </c>
      <c r="O31">
        <v>369643.333407</v>
      </c>
      <c r="P31">
        <v>18495.358670999995</v>
      </c>
    </row>
    <row r="35" spans="1:16" x14ac:dyDescent="0.3">
      <c r="B35" s="1" t="s">
        <v>5</v>
      </c>
      <c r="N35" s="1" t="s">
        <v>5</v>
      </c>
    </row>
    <row r="36" spans="1:16" x14ac:dyDescent="0.3">
      <c r="A36" t="s">
        <v>7</v>
      </c>
      <c r="B36">
        <f t="array" ref="B36:C40">LINEST(C27:C31,B27:B31,1,1)</f>
        <v>0.10841113548830059</v>
      </c>
      <c r="C36">
        <v>7.6964380813954403E-2</v>
      </c>
      <c r="D36" t="s">
        <v>10</v>
      </c>
      <c r="M36" s="2" t="s">
        <v>7</v>
      </c>
      <c r="N36">
        <f t="array" ref="N36:O40">LINEST(O27:O31,N27:N31,1,1)</f>
        <v>260791.97477535155</v>
      </c>
      <c r="O36">
        <v>681678.85851159971</v>
      </c>
      <c r="P36" t="s">
        <v>10</v>
      </c>
    </row>
    <row r="37" spans="1:16" x14ac:dyDescent="0.3">
      <c r="A37" t="s">
        <v>8</v>
      </c>
      <c r="B37">
        <v>9.9448764738219414E-4</v>
      </c>
      <c r="C37">
        <v>5.3598709478076011E-2</v>
      </c>
      <c r="D37" t="s">
        <v>11</v>
      </c>
      <c r="M37" s="2" t="s">
        <v>8</v>
      </c>
      <c r="N37">
        <v>4932.1215230029939</v>
      </c>
      <c r="O37">
        <v>265820.64575449488</v>
      </c>
      <c r="P37" t="s">
        <v>11</v>
      </c>
    </row>
    <row r="38" spans="1:16" x14ac:dyDescent="0.3">
      <c r="A38" t="s">
        <v>9</v>
      </c>
      <c r="B38">
        <v>0.99974761552793523</v>
      </c>
      <c r="C38">
        <v>9.8047606669807649E-2</v>
      </c>
      <c r="D38" t="s">
        <v>12</v>
      </c>
      <c r="M38" s="2" t="s">
        <v>9</v>
      </c>
      <c r="N38">
        <v>0.99892814855594747</v>
      </c>
      <c r="O38">
        <v>486263.16516653856</v>
      </c>
      <c r="P38" t="s">
        <v>12</v>
      </c>
    </row>
    <row r="39" spans="1:16" x14ac:dyDescent="0.3">
      <c r="B39">
        <v>11883.626682918573</v>
      </c>
      <c r="C39">
        <v>3</v>
      </c>
      <c r="N39">
        <v>2795.8953288690182</v>
      </c>
      <c r="O39">
        <v>3</v>
      </c>
    </row>
    <row r="40" spans="1:16" x14ac:dyDescent="0.3">
      <c r="B40">
        <v>114.24126261449796</v>
      </c>
      <c r="C40">
        <v>2.8839999521031928E-2</v>
      </c>
      <c r="N40">
        <v>661094667086378.13</v>
      </c>
      <c r="O40">
        <v>709355597393.34106</v>
      </c>
    </row>
    <row r="42" spans="1:16" x14ac:dyDescent="0.3">
      <c r="B42" s="1" t="s">
        <v>6</v>
      </c>
      <c r="C42">
        <f>3.3*C37/B36</f>
        <v>1.6315274301018527</v>
      </c>
      <c r="N42" s="1" t="s">
        <v>6</v>
      </c>
      <c r="O42">
        <f>3.3*O37/N36</f>
        <v>3.3636316138388369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O20" sqref="O20"/>
    </sheetView>
  </sheetViews>
  <sheetFormatPr defaultRowHeight="14.4" x14ac:dyDescent="0.3"/>
  <cols>
    <col min="14" max="15" width="12" bestFit="1" customWidth="1"/>
  </cols>
  <sheetData>
    <row r="1" spans="1:17" x14ac:dyDescent="0.3">
      <c r="A1" s="1" t="s">
        <v>19</v>
      </c>
      <c r="N1" s="1" t="s">
        <v>20</v>
      </c>
    </row>
    <row r="2" spans="1:17" x14ac:dyDescent="0.3">
      <c r="A2" s="1" t="s">
        <v>21</v>
      </c>
      <c r="N2" s="1" t="s">
        <v>28</v>
      </c>
    </row>
    <row r="3" spans="1:17" x14ac:dyDescent="0.3">
      <c r="B3" t="s">
        <v>22</v>
      </c>
      <c r="C3" t="s">
        <v>3</v>
      </c>
      <c r="N3" t="s">
        <v>22</v>
      </c>
      <c r="O3" t="s">
        <v>3</v>
      </c>
    </row>
    <row r="4" spans="1:17" x14ac:dyDescent="0.3">
      <c r="B4">
        <v>68.488400754771234</v>
      </c>
      <c r="C4">
        <v>418948.90397300001</v>
      </c>
      <c r="N4">
        <v>4383.257648305359</v>
      </c>
      <c r="O4">
        <v>658414.26180900005</v>
      </c>
    </row>
    <row r="5" spans="1:17" x14ac:dyDescent="0.3">
      <c r="B5">
        <v>17.122100188692809</v>
      </c>
      <c r="C5">
        <v>93644.523002000002</v>
      </c>
      <c r="N5">
        <v>1095.8144120763397</v>
      </c>
      <c r="O5">
        <v>214537.335693</v>
      </c>
    </row>
    <row r="6" spans="1:17" x14ac:dyDescent="0.3">
      <c r="B6">
        <v>4.2805250471732021</v>
      </c>
      <c r="C6">
        <v>69655.149474000005</v>
      </c>
      <c r="N6">
        <v>273.95360301908494</v>
      </c>
      <c r="O6">
        <v>95638.816282999993</v>
      </c>
    </row>
    <row r="7" spans="1:17" x14ac:dyDescent="0.3">
      <c r="B7">
        <v>1.0701312617933005</v>
      </c>
      <c r="C7">
        <v>42114.239925000002</v>
      </c>
      <c r="N7">
        <v>68.488400754771234</v>
      </c>
      <c r="O7">
        <v>50593.379765999998</v>
      </c>
    </row>
    <row r="8" spans="1:17" x14ac:dyDescent="0.3">
      <c r="B8">
        <v>0</v>
      </c>
      <c r="C8">
        <v>23848.376158999999</v>
      </c>
      <c r="N8">
        <v>17.122100188692809</v>
      </c>
      <c r="O8">
        <v>30493.875468999999</v>
      </c>
    </row>
    <row r="9" spans="1:17" x14ac:dyDescent="0.3">
      <c r="N9">
        <v>4.2805250471732021</v>
      </c>
      <c r="O9">
        <v>24863.802166000001</v>
      </c>
    </row>
    <row r="10" spans="1:17" x14ac:dyDescent="0.3">
      <c r="N10">
        <v>1.0701312617933005</v>
      </c>
      <c r="O10">
        <v>25307.848589000001</v>
      </c>
    </row>
    <row r="11" spans="1:17" x14ac:dyDescent="0.3">
      <c r="N11">
        <v>0</v>
      </c>
      <c r="O11">
        <v>31948.771613000001</v>
      </c>
    </row>
    <row r="12" spans="1:17" x14ac:dyDescent="0.3">
      <c r="B12" s="1" t="s">
        <v>5</v>
      </c>
    </row>
    <row r="13" spans="1:17" x14ac:dyDescent="0.3">
      <c r="A13" t="s">
        <v>7</v>
      </c>
      <c r="B13">
        <f t="array" ref="B13:C17">LINEST(C4:C8,B4:B8,1,1)</f>
        <v>5628.5802589530877</v>
      </c>
      <c r="C13">
        <v>27245.803698088377</v>
      </c>
      <c r="D13" t="s">
        <v>10</v>
      </c>
      <c r="N13" s="1" t="s">
        <v>5</v>
      </c>
    </row>
    <row r="14" spans="1:17" x14ac:dyDescent="0.3">
      <c r="A14" t="s">
        <v>8</v>
      </c>
      <c r="B14">
        <v>368.2552587630521</v>
      </c>
      <c r="C14">
        <v>11649.090758159515</v>
      </c>
      <c r="D14" t="s">
        <v>11</v>
      </c>
      <c r="M14" t="s">
        <v>7</v>
      </c>
      <c r="N14">
        <f t="array" ref="N14:O18">LINEST(O4:O11,N4:N11,1,1)</f>
        <v>143.27688640020838</v>
      </c>
      <c r="O14">
        <v>36811.231945119333</v>
      </c>
      <c r="P14" t="s">
        <v>10</v>
      </c>
    </row>
    <row r="15" spans="1:17" x14ac:dyDescent="0.3">
      <c r="A15" t="s">
        <v>9</v>
      </c>
      <c r="B15">
        <v>0.98732114943191407</v>
      </c>
      <c r="C15">
        <v>21309.570320608298</v>
      </c>
      <c r="D15" t="s">
        <v>12</v>
      </c>
      <c r="M15" t="s">
        <v>8</v>
      </c>
      <c r="N15">
        <v>3.6030057832250351</v>
      </c>
      <c r="O15">
        <v>5766.7526781180804</v>
      </c>
      <c r="P15" t="s">
        <v>11</v>
      </c>
      <c r="Q15" t="s">
        <v>10</v>
      </c>
    </row>
    <row r="16" spans="1:17" x14ac:dyDescent="0.3">
      <c r="B16">
        <v>233.61450885392887</v>
      </c>
      <c r="C16">
        <v>3</v>
      </c>
      <c r="M16" t="s">
        <v>9</v>
      </c>
      <c r="N16">
        <v>0.99622006628800042</v>
      </c>
      <c r="O16">
        <v>14512.909067790561</v>
      </c>
      <c r="P16" t="s">
        <v>12</v>
      </c>
      <c r="Q16" t="s">
        <v>11</v>
      </c>
    </row>
    <row r="17" spans="2:17" x14ac:dyDescent="0.3">
      <c r="B17">
        <v>106083831539.81934</v>
      </c>
      <c r="C17">
        <v>1362293361.74685</v>
      </c>
      <c r="N17">
        <v>1581.3294235167664</v>
      </c>
      <c r="O17">
        <v>6</v>
      </c>
      <c r="Q17" t="s">
        <v>12</v>
      </c>
    </row>
    <row r="18" spans="2:17" x14ac:dyDescent="0.3">
      <c r="N18">
        <v>333066765986.60413</v>
      </c>
      <c r="O18">
        <v>1263747177.6597447</v>
      </c>
    </row>
    <row r="19" spans="2:17" x14ac:dyDescent="0.3">
      <c r="B19" s="1" t="s">
        <v>6</v>
      </c>
      <c r="C19">
        <f>3.3*C14/B13</f>
        <v>6.8297861509176707</v>
      </c>
    </row>
    <row r="20" spans="2:17" x14ac:dyDescent="0.3">
      <c r="N20" s="1" t="s">
        <v>6</v>
      </c>
      <c r="O20">
        <f>3.3*O15/N14</f>
        <v>132.82172942140366</v>
      </c>
    </row>
    <row r="21" spans="2:17" x14ac:dyDescent="0.3">
      <c r="O2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O29" sqref="O29"/>
    </sheetView>
  </sheetViews>
  <sheetFormatPr defaultRowHeight="14.4" x14ac:dyDescent="0.3"/>
  <cols>
    <col min="13" max="13" width="10.77734375" customWidth="1"/>
    <col min="14" max="15" width="12" bestFit="1" customWidth="1"/>
  </cols>
  <sheetData>
    <row r="1" spans="1:16" x14ac:dyDescent="0.3">
      <c r="A1" s="1" t="s">
        <v>19</v>
      </c>
      <c r="N1" s="1" t="s">
        <v>20</v>
      </c>
    </row>
    <row r="2" spans="1:16" x14ac:dyDescent="0.3">
      <c r="A2" s="1" t="s">
        <v>18</v>
      </c>
      <c r="N2" s="1" t="s">
        <v>18</v>
      </c>
      <c r="O2" t="s">
        <v>23</v>
      </c>
      <c r="P2" t="s">
        <v>24</v>
      </c>
    </row>
    <row r="3" spans="1:16" x14ac:dyDescent="0.3">
      <c r="B3" t="s">
        <v>22</v>
      </c>
      <c r="C3" t="s">
        <v>3</v>
      </c>
      <c r="N3" t="s">
        <v>22</v>
      </c>
      <c r="O3" t="s">
        <v>3</v>
      </c>
      <c r="P3" t="s">
        <v>3</v>
      </c>
    </row>
    <row r="4" spans="1:16" x14ac:dyDescent="0.3">
      <c r="B4">
        <v>154.82606775141159</v>
      </c>
      <c r="C4">
        <v>1733759.0404310001</v>
      </c>
      <c r="N4">
        <v>38.706516937852896</v>
      </c>
      <c r="O4">
        <v>160957.91092900001</v>
      </c>
      <c r="P4">
        <v>2864499.954626</v>
      </c>
    </row>
    <row r="5" spans="1:16" x14ac:dyDescent="0.3">
      <c r="B5">
        <v>38.706516937852896</v>
      </c>
      <c r="C5">
        <v>514859.89171900001</v>
      </c>
      <c r="N5">
        <v>9.6766292344632241</v>
      </c>
      <c r="O5">
        <v>69136.968458000003</v>
      </c>
      <c r="P5">
        <v>1136364.051365</v>
      </c>
    </row>
    <row r="6" spans="1:16" x14ac:dyDescent="0.3">
      <c r="B6">
        <v>9.6766292344632241</v>
      </c>
      <c r="C6">
        <v>178528.92050599999</v>
      </c>
      <c r="N6">
        <v>2.4989193792984286</v>
      </c>
      <c r="O6">
        <v>39201.358796</v>
      </c>
      <c r="P6">
        <v>389279.13026300003</v>
      </c>
    </row>
    <row r="7" spans="1:16" x14ac:dyDescent="0.3">
      <c r="B7">
        <v>0.73795027970099891</v>
      </c>
      <c r="C7">
        <v>61813.547294999997</v>
      </c>
      <c r="N7">
        <v>0.60478932715395151</v>
      </c>
      <c r="O7">
        <v>33323.982553000002</v>
      </c>
      <c r="P7">
        <v>205836.89806100001</v>
      </c>
    </row>
    <row r="8" spans="1:16" x14ac:dyDescent="0.3">
      <c r="B8">
        <v>0</v>
      </c>
      <c r="C8">
        <v>22853.370262</v>
      </c>
      <c r="N8">
        <v>0</v>
      </c>
      <c r="O8">
        <v>25790.519024000001</v>
      </c>
      <c r="P8">
        <v>29159.002665</v>
      </c>
    </row>
    <row r="12" spans="1:16" x14ac:dyDescent="0.3">
      <c r="B12" s="1" t="s">
        <v>5</v>
      </c>
      <c r="N12" s="1" t="s">
        <v>5</v>
      </c>
    </row>
    <row r="13" spans="1:16" x14ac:dyDescent="0.3">
      <c r="A13" t="s">
        <v>7</v>
      </c>
      <c r="B13">
        <f t="array" ref="B13:C17">LINEST(C4:C8,B4:B8,1,1)</f>
        <v>10883.245779228879</v>
      </c>
      <c r="C13">
        <v>58441.531242067111</v>
      </c>
      <c r="D13" t="s">
        <v>10</v>
      </c>
      <c r="M13" t="s">
        <v>7</v>
      </c>
      <c r="N13">
        <f t="array" ref="N13:O17">LINEST(O4:O8,N4:N8,1,1)</f>
        <v>3403.1709788156259</v>
      </c>
      <c r="O13">
        <v>30638.433889216663</v>
      </c>
      <c r="P13" t="s">
        <v>10</v>
      </c>
    </row>
    <row r="14" spans="1:16" x14ac:dyDescent="0.3">
      <c r="A14" t="s">
        <v>8</v>
      </c>
      <c r="B14">
        <v>234.17965637615842</v>
      </c>
      <c r="C14">
        <v>16744.578227782851</v>
      </c>
      <c r="D14" t="s">
        <v>11</v>
      </c>
      <c r="M14" t="s">
        <v>8</v>
      </c>
      <c r="N14">
        <v>133.21090895595586</v>
      </c>
      <c r="O14">
        <v>2381.7886825751543</v>
      </c>
      <c r="P14" t="s">
        <v>11</v>
      </c>
    </row>
    <row r="15" spans="1:16" x14ac:dyDescent="0.3">
      <c r="A15" t="s">
        <v>9</v>
      </c>
      <c r="B15">
        <v>0.9986129251661241</v>
      </c>
      <c r="C15">
        <v>30752.165639461396</v>
      </c>
      <c r="D15" t="s">
        <v>12</v>
      </c>
      <c r="M15" t="s">
        <v>9</v>
      </c>
      <c r="N15">
        <v>0.99542446784605443</v>
      </c>
      <c r="O15">
        <v>4353.9038106049375</v>
      </c>
      <c r="P15" t="s">
        <v>12</v>
      </c>
    </row>
    <row r="16" spans="1:16" x14ac:dyDescent="0.3">
      <c r="B16">
        <v>2159.8249080239775</v>
      </c>
      <c r="C16">
        <v>3</v>
      </c>
      <c r="N16">
        <v>652.66143982028552</v>
      </c>
      <c r="O16">
        <v>3</v>
      </c>
    </row>
    <row r="17" spans="2:16" x14ac:dyDescent="0.3">
      <c r="B17">
        <v>2042537109949.0957</v>
      </c>
      <c r="C17">
        <v>2837087074.5506105</v>
      </c>
      <c r="N17">
        <v>12372162481.244978</v>
      </c>
      <c r="O17">
        <v>56869435.176000588</v>
      </c>
    </row>
    <row r="19" spans="2:16" x14ac:dyDescent="0.3">
      <c r="B19" s="1" t="s">
        <v>6</v>
      </c>
      <c r="C19">
        <f>3.3*C14/B13</f>
        <v>5.0772636465808638</v>
      </c>
      <c r="M19" s="1" t="s">
        <v>27</v>
      </c>
      <c r="N19" s="1" t="s">
        <v>6</v>
      </c>
      <c r="O19">
        <f>3.3*O14/N13</f>
        <v>2.3095820637355748</v>
      </c>
    </row>
    <row r="22" spans="2:16" x14ac:dyDescent="0.3">
      <c r="N22" s="1" t="s">
        <v>5</v>
      </c>
    </row>
    <row r="23" spans="2:16" x14ac:dyDescent="0.3">
      <c r="M23" t="s">
        <v>7</v>
      </c>
      <c r="N23">
        <f t="array" ref="N23:O27">LINEST(P4:P8,N4:N8,1,1)</f>
        <v>70527.109244638879</v>
      </c>
      <c r="O23">
        <v>198783.99965644511</v>
      </c>
      <c r="P23" t="s">
        <v>10</v>
      </c>
    </row>
    <row r="24" spans="2:16" x14ac:dyDescent="0.3">
      <c r="M24" t="s">
        <v>8</v>
      </c>
      <c r="N24">
        <v>5570.3685865450088</v>
      </c>
      <c r="O24">
        <v>99597.254918452163</v>
      </c>
      <c r="P24" t="s">
        <v>11</v>
      </c>
    </row>
    <row r="25" spans="2:16" x14ac:dyDescent="0.3">
      <c r="M25" t="s">
        <v>9</v>
      </c>
      <c r="N25">
        <v>0.98162935141456609</v>
      </c>
      <c r="O25">
        <v>182063.53522781818</v>
      </c>
      <c r="P25" t="s">
        <v>12</v>
      </c>
    </row>
    <row r="26" spans="2:16" x14ac:dyDescent="0.3">
      <c r="N26">
        <v>160.30397841144799</v>
      </c>
      <c r="O26">
        <v>3</v>
      </c>
    </row>
    <row r="27" spans="2:16" x14ac:dyDescent="0.3">
      <c r="N27">
        <v>5313616949726.9336</v>
      </c>
      <c r="O27">
        <v>99441392578.952972</v>
      </c>
    </row>
    <row r="29" spans="2:16" x14ac:dyDescent="0.3">
      <c r="M29" s="1" t="s">
        <v>29</v>
      </c>
      <c r="N29" s="1" t="s">
        <v>6</v>
      </c>
      <c r="O29">
        <f>3.3*O24/N23</f>
        <v>4.6602071848829683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opLeftCell="A10" workbookViewId="0">
      <selection activeCell="O29" sqref="O29"/>
    </sheetView>
  </sheetViews>
  <sheetFormatPr defaultRowHeight="14.4" x14ac:dyDescent="0.3"/>
  <cols>
    <col min="2" max="3" width="12" bestFit="1" customWidth="1"/>
    <col min="14" max="15" width="12" bestFit="1" customWidth="1"/>
  </cols>
  <sheetData>
    <row r="1" spans="1:16" x14ac:dyDescent="0.3">
      <c r="A1" s="1" t="s">
        <v>19</v>
      </c>
      <c r="N1" s="1" t="s">
        <v>20</v>
      </c>
    </row>
    <row r="2" spans="1:16" x14ac:dyDescent="0.3">
      <c r="A2" s="1" t="s">
        <v>26</v>
      </c>
      <c r="N2" s="1" t="s">
        <v>26</v>
      </c>
      <c r="O2" t="s">
        <v>23</v>
      </c>
      <c r="P2" t="s">
        <v>24</v>
      </c>
    </row>
    <row r="3" spans="1:16" x14ac:dyDescent="0.3">
      <c r="B3" t="s">
        <v>22</v>
      </c>
      <c r="C3" t="s">
        <v>3</v>
      </c>
      <c r="N3" t="s">
        <v>22</v>
      </c>
      <c r="O3" t="s">
        <v>3</v>
      </c>
    </row>
    <row r="4" spans="1:16" x14ac:dyDescent="0.3">
      <c r="B4">
        <v>144.34484385051934</v>
      </c>
      <c r="C4">
        <v>641771.84400499996</v>
      </c>
      <c r="N4">
        <v>148.24465051074591</v>
      </c>
      <c r="O4">
        <v>2944110.4476160002</v>
      </c>
      <c r="P4">
        <v>1818475.2040279999</v>
      </c>
    </row>
    <row r="5" spans="1:16" x14ac:dyDescent="0.3">
      <c r="B5">
        <v>9.0215527406574587</v>
      </c>
      <c r="C5">
        <v>66023.612332999997</v>
      </c>
      <c r="N5">
        <v>9.2652906569216196</v>
      </c>
      <c r="O5">
        <v>269714.29952</v>
      </c>
      <c r="P5">
        <v>170009.70352700001</v>
      </c>
    </row>
    <row r="6" spans="1:16" x14ac:dyDescent="0.3">
      <c r="B6">
        <v>2.2553881851643647</v>
      </c>
      <c r="C6">
        <v>42347.927777999997</v>
      </c>
      <c r="N6">
        <v>2.3163226642304049</v>
      </c>
      <c r="O6">
        <v>114088.45153999999</v>
      </c>
      <c r="P6">
        <v>82065.203114000004</v>
      </c>
    </row>
    <row r="7" spans="1:16" x14ac:dyDescent="0.3">
      <c r="B7">
        <v>0.56384704629109117</v>
      </c>
      <c r="C7">
        <v>45428.001987000003</v>
      </c>
      <c r="N7">
        <v>0.57908066605760122</v>
      </c>
      <c r="O7">
        <v>84318.909822000001</v>
      </c>
      <c r="P7">
        <v>56708.679550000001</v>
      </c>
    </row>
    <row r="8" spans="1:16" x14ac:dyDescent="0.3">
      <c r="B8">
        <v>0</v>
      </c>
      <c r="C8">
        <v>25843.542496999999</v>
      </c>
      <c r="N8">
        <v>0</v>
      </c>
      <c r="O8">
        <v>26526.581671</v>
      </c>
      <c r="P8">
        <v>29892.200107000001</v>
      </c>
    </row>
    <row r="12" spans="1:16" x14ac:dyDescent="0.3">
      <c r="B12" s="1" t="s">
        <v>5</v>
      </c>
      <c r="N12" s="1" t="s">
        <v>5</v>
      </c>
    </row>
    <row r="13" spans="1:16" x14ac:dyDescent="0.3">
      <c r="A13" t="s">
        <v>7</v>
      </c>
      <c r="B13">
        <f t="array" ref="B13:C17">LINEST(C4:C8,B4:B8,1,1)</f>
        <v>4219.4560142464697</v>
      </c>
      <c r="C13">
        <v>32479.305013421894</v>
      </c>
      <c r="D13" t="s">
        <v>10</v>
      </c>
      <c r="M13" t="s">
        <v>7</v>
      </c>
      <c r="N13">
        <f t="array" ref="N13:O17">LINEST(O4:O8,N4:N8,1,1)</f>
        <v>19438.642913351843</v>
      </c>
      <c r="O13">
        <v>64139.295416011242</v>
      </c>
      <c r="P13" t="s">
        <v>10</v>
      </c>
    </row>
    <row r="14" spans="1:16" x14ac:dyDescent="0.3">
      <c r="A14" t="s">
        <v>8</v>
      </c>
      <c r="B14">
        <v>60.535340194331603</v>
      </c>
      <c r="C14">
        <v>3915.8670709993876</v>
      </c>
      <c r="D14" t="s">
        <v>11</v>
      </c>
      <c r="M14" t="s">
        <v>8</v>
      </c>
      <c r="N14">
        <v>206.75885963344882</v>
      </c>
      <c r="O14">
        <v>13736.017549769344</v>
      </c>
      <c r="P14" t="s">
        <v>11</v>
      </c>
    </row>
    <row r="15" spans="1:16" x14ac:dyDescent="0.3">
      <c r="A15" t="s">
        <v>9</v>
      </c>
      <c r="B15">
        <v>0.99938289620937837</v>
      </c>
      <c r="C15">
        <v>7667.5689583073681</v>
      </c>
      <c r="D15" t="s">
        <v>12</v>
      </c>
      <c r="M15" t="s">
        <v>9</v>
      </c>
      <c r="N15">
        <v>0.99966071063196293</v>
      </c>
      <c r="O15">
        <v>26896.179023895449</v>
      </c>
      <c r="P15" t="s">
        <v>12</v>
      </c>
    </row>
    <row r="16" spans="1:16" x14ac:dyDescent="0.3">
      <c r="B16">
        <v>4858.4188497826945</v>
      </c>
      <c r="C16">
        <v>3</v>
      </c>
      <c r="N16">
        <v>8839.0100439813923</v>
      </c>
      <c r="O16">
        <v>3</v>
      </c>
    </row>
    <row r="17" spans="2:16" x14ac:dyDescent="0.3">
      <c r="B17">
        <v>285634284356.91229</v>
      </c>
      <c r="C17">
        <v>176374841.1911962</v>
      </c>
      <c r="N17">
        <v>6394179164809.9434</v>
      </c>
      <c r="O17">
        <v>2170213338.2563009</v>
      </c>
    </row>
    <row r="19" spans="2:16" x14ac:dyDescent="0.3">
      <c r="B19" s="1" t="s">
        <v>6</v>
      </c>
      <c r="C19">
        <f>3.3*C14/B13</f>
        <v>3.062565717160513</v>
      </c>
      <c r="M19" s="1" t="s">
        <v>25</v>
      </c>
      <c r="N19" s="1" t="s">
        <v>6</v>
      </c>
      <c r="O19">
        <f>3.3*O14/N13</f>
        <v>2.3318941613513435</v>
      </c>
    </row>
    <row r="22" spans="2:16" x14ac:dyDescent="0.3">
      <c r="N22" s="1" t="s">
        <v>5</v>
      </c>
    </row>
    <row r="23" spans="2:16" x14ac:dyDescent="0.3">
      <c r="M23" t="s">
        <v>7</v>
      </c>
      <c r="N23">
        <f t="array" ref="N23:O27">LINEST(P4:P8,N4:N8,1,1)</f>
        <v>11947.350091653703</v>
      </c>
      <c r="O23">
        <v>48146.436607321375</v>
      </c>
      <c r="P23" t="s">
        <v>10</v>
      </c>
    </row>
    <row r="24" spans="2:16" x14ac:dyDescent="0.3">
      <c r="M24" t="s">
        <v>8</v>
      </c>
      <c r="N24">
        <v>99.269897488393937</v>
      </c>
      <c r="O24">
        <v>6594.9921395474184</v>
      </c>
      <c r="P24" t="s">
        <v>11</v>
      </c>
    </row>
    <row r="25" spans="2:16" x14ac:dyDescent="0.3">
      <c r="M25" t="s">
        <v>9</v>
      </c>
      <c r="N25">
        <v>0.99979292709238776</v>
      </c>
      <c r="O25">
        <v>12913.501937789038</v>
      </c>
      <c r="P25" t="s">
        <v>12</v>
      </c>
    </row>
    <row r="26" spans="2:16" x14ac:dyDescent="0.3">
      <c r="N26">
        <v>14484.650917698789</v>
      </c>
      <c r="O26">
        <v>3</v>
      </c>
    </row>
    <row r="27" spans="2:16" x14ac:dyDescent="0.3">
      <c r="N27">
        <v>2415439127873.918</v>
      </c>
      <c r="O27">
        <v>500275596.89184368</v>
      </c>
    </row>
    <row r="29" spans="2:16" x14ac:dyDescent="0.3">
      <c r="M29" s="1" t="s">
        <v>31</v>
      </c>
      <c r="N29" s="1" t="s">
        <v>6</v>
      </c>
      <c r="O29" s="5">
        <f>3.3*O24/N23</f>
        <v>1.821615160981197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MassAccuracy</vt:lpstr>
      <vt:lpstr>RedPhosMassRefList</vt:lpstr>
      <vt:lpstr>LOD HVA</vt:lpstr>
      <vt:lpstr>LOD DA</vt:lpstr>
      <vt:lpstr>LOD GABA-d6</vt:lpstr>
      <vt:lpstr>LOD DA-d4</vt:lpstr>
      <vt:lpstr>LOD 3MT-d4</vt:lpstr>
    </vt:vector>
  </TitlesOfParts>
  <Company>Uppsala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Nilsson</dc:creator>
  <cp:lastModifiedBy>Reza Shariatgorji</cp:lastModifiedBy>
  <dcterms:created xsi:type="dcterms:W3CDTF">2020-09-28T13:01:12Z</dcterms:created>
  <dcterms:modified xsi:type="dcterms:W3CDTF">2020-10-15T20:15:41Z</dcterms:modified>
</cp:coreProperties>
</file>