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peCosts" sheetId="1" r:id="rId4"/>
  </sheets>
  <definedNames/>
  <calcPr/>
  <extLst>
    <ext uri="GoogleSheetsCustomDataVersion1">
      <go:sheetsCustomData xmlns:go="http://customooxmlschemas.google.com/" r:id="rId5" roundtripDataSignature="AMtx7mhL2m1cxSRM8RpT0y0fxUz4M1MpLg=="/>
    </ext>
  </extLst>
</workbook>
</file>

<file path=xl/sharedStrings.xml><?xml version="1.0" encoding="utf-8"?>
<sst xmlns="http://schemas.openxmlformats.org/spreadsheetml/2006/main" count="1087" uniqueCount="623">
  <si>
    <t>Total Cost =</t>
  </si>
  <si>
    <t>PARTS SUMMARY</t>
  </si>
  <si>
    <t>Lasers</t>
  </si>
  <si>
    <t>Component</t>
  </si>
  <si>
    <t>Supplier/Vendor</t>
  </si>
  <si>
    <t>Price</t>
  </si>
  <si>
    <t>Quotes</t>
  </si>
  <si>
    <t>Detailed description</t>
  </si>
  <si>
    <t>Date Requested</t>
  </si>
  <si>
    <t>Date Recieved</t>
  </si>
  <si>
    <t>Notes</t>
  </si>
  <si>
    <t>Table</t>
  </si>
  <si>
    <t>Newport, Stanford</t>
  </si>
  <si>
    <t>Optics table and setup</t>
  </si>
  <si>
    <t>Coherent, MPB</t>
  </si>
  <si>
    <t>1W+ lasers for STORM (488, 560, 647, 750) and 405 for activation</t>
  </si>
  <si>
    <t>Camera</t>
  </si>
  <si>
    <t>Hamamatsu</t>
  </si>
  <si>
    <t>CMOS camera and calibration</t>
  </si>
  <si>
    <t>Microscope Body</t>
  </si>
  <si>
    <t>Nikon</t>
  </si>
  <si>
    <t>Microscope body, Objectives</t>
  </si>
  <si>
    <t>Microscope Stage</t>
  </si>
  <si>
    <t>Ludl</t>
  </si>
  <si>
    <t>Microscope stage, XY and Piezo Z</t>
  </si>
  <si>
    <t>Laser Optics</t>
  </si>
  <si>
    <t>Thorlabs, Semrock, Chroma, Edmund</t>
  </si>
  <si>
    <t>Optics to combine beams</t>
  </si>
  <si>
    <t>AOTF</t>
  </si>
  <si>
    <t>Gooch and Housego</t>
  </si>
  <si>
    <t>AOTF to adjust laser power</t>
  </si>
  <si>
    <t>Focus Lock</t>
  </si>
  <si>
    <t xml:space="preserve">Thorlabs </t>
  </si>
  <si>
    <t>Focus lock to keep system in registration</t>
  </si>
  <si>
    <t>Timing Control</t>
  </si>
  <si>
    <t>National Instruments</t>
  </si>
  <si>
    <t>National Instruments card and components to synchronize AOTF, camera, and shutters</t>
  </si>
  <si>
    <t>Computer</t>
  </si>
  <si>
    <t>Dell</t>
  </si>
  <si>
    <t>Dell Precision Tower (5810), with SSD, RAM and CPU for high speed imaging</t>
  </si>
  <si>
    <t>Misc Parts</t>
  </si>
  <si>
    <t>Thorlabs, Amazon</t>
  </si>
  <si>
    <t>Other parts (power meters, tools, safety, cables, etc).</t>
  </si>
  <si>
    <t>Fluidics System</t>
  </si>
  <si>
    <t>Hamilton, Gilson, Bioptechs</t>
  </si>
  <si>
    <t>Peristaltic pump, valve controllers, tubing, connectors and cables for automated fluid handling</t>
  </si>
  <si>
    <t>Enclosure</t>
  </si>
  <si>
    <t xml:space="preserve">McMaster </t>
  </si>
  <si>
    <t>Laser-proof and light proof enclosure to protect system in operation and protect users.</t>
  </si>
  <si>
    <t>ITEMIZED PARTS</t>
  </si>
  <si>
    <t>Supplier/Vendor*</t>
  </si>
  <si>
    <t>Catalog#/Supplier item*</t>
  </si>
  <si>
    <t>Qty.*</t>
  </si>
  <si>
    <t>Unit of Measure*</t>
  </si>
  <si>
    <t xml:space="preserve"> Unit Price* </t>
  </si>
  <si>
    <t>Item Description*</t>
  </si>
  <si>
    <t>Total Cost</t>
  </si>
  <si>
    <t>Quote Requested</t>
  </si>
  <si>
    <t>Notes / URL</t>
  </si>
  <si>
    <t>T5810</t>
  </si>
  <si>
    <t>each</t>
  </si>
  <si>
    <t>see configuration in quote</t>
  </si>
  <si>
    <t>Amazon</t>
  </si>
  <si>
    <t>SAMSUNG 850 EVO 2.5" 4 TB SATA III 3-D Vertical Internal Solid State Drive (SSD) MZ-75E4T0B/AM</t>
  </si>
  <si>
    <t>https://www.amazon.com/gp/product/B01G844OOO/ref=oh_aui_detailpage_o01_s00?ie=UTF8&amp;psc=1</t>
  </si>
  <si>
    <t>(10% discount)</t>
  </si>
  <si>
    <t>Newport</t>
  </si>
  <si>
    <t>RS4000-36-12</t>
  </si>
  <si>
    <t>RS4000 Series Optical Table, 3 ft x 6 ft x 12 in</t>
  </si>
  <si>
    <t>S-2000A-423.5</t>
  </si>
  <si>
    <t>set of 4</t>
  </si>
  <si>
    <t>Set of four S-2000 23.5 in tall standard isolators (legs)</t>
  </si>
  <si>
    <t>ERS2010-323.5</t>
  </si>
  <si>
    <t>Earthquake Restraints, 23.5 in. tall, mounting hardware to be ordered seperately</t>
  </si>
  <si>
    <t>ERS2010-3-KT</t>
  </si>
  <si>
    <t>Mounting Kit for Earthquake restraints</t>
  </si>
  <si>
    <t>Shipping</t>
  </si>
  <si>
    <t>Shipping costs</t>
  </si>
  <si>
    <t>Peninsula Crane and Rigging</t>
  </si>
  <si>
    <t>408 294 4841</t>
  </si>
  <si>
    <t>Riggers to setup table - Joe Bauer and Richard White</t>
  </si>
  <si>
    <t>Riggers to install seismic bracing</t>
  </si>
  <si>
    <t>-</t>
  </si>
  <si>
    <t>(5% discount)</t>
  </si>
  <si>
    <t>Ludl Elect. Prod.</t>
  </si>
  <si>
    <t>96A602</t>
  </si>
  <si>
    <t>Ludl Piezo Z-axis insert, 350um for MAC6000 (use 96S107 Stage)</t>
  </si>
  <si>
    <t>Ludl Piezo Z-axis driver, MAC6000</t>
  </si>
  <si>
    <t>96S107-N3-LE2</t>
  </si>
  <si>
    <r>
      <t xml:space="preserve">Stage, Flat Top pz </t>
    </r>
    <r>
      <rPr>
        <rFont val="Arial"/>
        <b/>
        <sz val="10.0"/>
      </rPr>
      <t>Nikon Ti2-U</t>
    </r>
    <r>
      <rPr>
        <rFont val="Arial"/>
        <color rgb="FF000000"/>
        <sz val="10.0"/>
      </rPr>
      <t xml:space="preserve"> St Motors/Inverted/Lin-Enc 50n</t>
    </r>
  </si>
  <si>
    <t>Controller, MAC6000 XY Stage Stepper, Includes Joystick</t>
  </si>
  <si>
    <t>99A074</t>
  </si>
  <si>
    <t>Adjustable insert for slide/petri dish – inverted stage</t>
  </si>
  <si>
    <t>http://ludl.com/stage-accessories/inventory/--13/</t>
  </si>
  <si>
    <t>Coherent</t>
  </si>
  <si>
    <t>OBIS 405nm LX 50mW LASER SYSTEM</t>
  </si>
  <si>
    <t>OBIS 488nm LX 150 mW Laser System</t>
  </si>
  <si>
    <t>MPB</t>
  </si>
  <si>
    <t>2RU-VFL-P-2000-560-B1R</t>
  </si>
  <si>
    <t>2000mW at 560nm Laser</t>
  </si>
  <si>
    <t>2RU-VFL-P-2000-647-B1R</t>
  </si>
  <si>
    <t>2000mW at 647nm Laser</t>
  </si>
  <si>
    <t>2RU-VFL-P-500-750-B1R</t>
  </si>
  <si>
    <t>500mW at 750 nm Laser</t>
  </si>
  <si>
    <t>eMachineShop</t>
  </si>
  <si>
    <t>MPB_mount.ems</t>
  </si>
  <si>
    <t>set of 3</t>
  </si>
  <si>
    <t>Custom machined plate for MPB laser mount</t>
  </si>
  <si>
    <t>Coheren_mount.ems</t>
  </si>
  <si>
    <t>set of 1</t>
  </si>
  <si>
    <t>Custom macined plate for OBIS laser mount</t>
  </si>
  <si>
    <t>Hamamatsu via Nikon</t>
  </si>
  <si>
    <t>C11440-22CUPLUS-KIT</t>
  </si>
  <si>
    <t>ORCA-Flash4.0 V2+ CMOS Camera Kit</t>
  </si>
  <si>
    <t>CAMRA-1001-000-KIT</t>
  </si>
  <si>
    <t>Camera Link Interface Kit for C11440-22CU</t>
  </si>
  <si>
    <t>Newport Optics</t>
  </si>
  <si>
    <t>GBS-AR14</t>
  </si>
  <si>
    <t>Refractive Beam Shaper, 430-700nm</t>
  </si>
  <si>
    <t>AVR (Semrock)</t>
  </si>
  <si>
    <t>Di03-R405-t3-25D</t>
  </si>
  <si>
    <t>405 nm laser BrightLine® single-edge super-resolution laser dichroic beamsplitter, 25mm round, 3mm thick</t>
  </si>
  <si>
    <t>https://www.semrock.com/FilterDetails.aspx?id=Di03-R405-t3-25x36</t>
  </si>
  <si>
    <t>combine beams</t>
  </si>
  <si>
    <t>Get 25mm round 3mm</t>
  </si>
  <si>
    <t>Di03-R488-t3-25D</t>
  </si>
  <si>
    <t>488 nm laser BrightLine® single-edge super-resolution laser dichroic beamsplitter, 25mm round, 3mm thick</t>
  </si>
  <si>
    <t>https://www.semrock.com/FilterDetails.aspx?id=Di03-R488-t3-25x36</t>
  </si>
  <si>
    <t>Di03-R561-t3-25D</t>
  </si>
  <si>
    <t>561 nm laser BrightLine® single-edge super-resolution laser dichroic beamsplitter, 25mm round, 3mm thick</t>
  </si>
  <si>
    <t>https://www.semrock.com/FilterDetails.aspx?id=Di03-R561-t3-25x36</t>
  </si>
  <si>
    <t>Di03-R635-t3-25D</t>
  </si>
  <si>
    <t>635 nm laser BrightLine® single-edge super-resolution laser dichroic beamsplitter, 25mm round, 3mm thick</t>
  </si>
  <si>
    <t>https://www.semrock.com/FilterDetails.aspx?id=Di03-R635-t3-25x36</t>
  </si>
  <si>
    <t>Thorlabs</t>
  </si>
  <si>
    <t>LA1433-A-ML</t>
  </si>
  <si>
    <t>Ø1" Mounted N-BK7 Plano-Convex Lenses (AR Coating: 350 - 700 nm) f=150mm</t>
  </si>
  <si>
    <t>https://www.thorlabs.com/thorproduct.cfm?partnumber=LA1433-A-ML</t>
  </si>
  <si>
    <t>for laser zoom system to adjust beam size</t>
  </si>
  <si>
    <t>LA1509-A-ML</t>
  </si>
  <si>
    <t>Ø1" Mounted N-BK7 Plano-Convex Lenses (AR Coating: 350 - 700 nm) f=100mm</t>
  </si>
  <si>
    <t>https://www.thorlabs.com/thorproduct.cfm?partnumber=LA1509-A-ML</t>
  </si>
  <si>
    <t>LA1433-B-ML</t>
  </si>
  <si>
    <t>Ø1" Mounted N-BK7 Plano-Convex Lenses (AR Coating: 650 - 1050 nm) f =150mm</t>
  </si>
  <si>
    <t>LA1509-B-ML</t>
  </si>
  <si>
    <t>Ø1" Mounted N-BK7 Plano-Convex Lenses (AR Coating: 650 - 1050 nm) f = 100mm</t>
  </si>
  <si>
    <t>LD2297-A</t>
  </si>
  <si>
    <t>N-SF11 Bi-Concave Lens, Ø25.4 mm, f = -25.0 mm, ARC: 350-700 nm</t>
  </si>
  <si>
    <t>https://www.thorlabs.com/thorproduct.cfm?partnumber=LD2297-A</t>
  </si>
  <si>
    <t>LD2297-B</t>
  </si>
  <si>
    <t>N-SF11 Bi-Concave Lens, Ø25.4 mm, f = -25.0 mm, ARC:650 - 1050 nm</t>
  </si>
  <si>
    <t>WPH05M-488</t>
  </si>
  <si>
    <t>Ø1/2" Mounted Zero-Order Half-Wave Plate, Ø1" Mount, 488 nm</t>
  </si>
  <si>
    <t>https://www.thorlabs.com/thorproduct.cfm?partnumber=WPH05M-488</t>
  </si>
  <si>
    <t>To adjust beam polarization</t>
  </si>
  <si>
    <t>WPH05M-561</t>
  </si>
  <si>
    <t>Ø1/2" Mounted Zero-Order Half-Wave Plate, Ø1" Mount, 561 nm</t>
  </si>
  <si>
    <t>https://www.thorlabs.com/thorproduct.cfm?partnumber=WPH05M-561</t>
  </si>
  <si>
    <t>WPH05M-633</t>
  </si>
  <si>
    <t>Ø1/2" Mounted Zero-Order Half-Wave Plate, Ø1" Mount, 633 nm</t>
  </si>
  <si>
    <t>https://www.thorlabs.com/thorproduct.cfm?partnumber=WPH05M-633</t>
  </si>
  <si>
    <t>WPH05M-780</t>
  </si>
  <si>
    <t>Ø1/2" Mounted Zero-Order Half-Wave Plate, Ø1" Mount, 780 nm</t>
  </si>
  <si>
    <t>https://www.thorlabs.com/thorproduct.cfm?partnumber=WPH05M-780</t>
  </si>
  <si>
    <t>CRM1</t>
  </si>
  <si>
    <t xml:space="preserve">Cage Rotation Mount for Ø1" Optics, SM1 Threaded, 8-32 Tap </t>
  </si>
  <si>
    <t>backordered</t>
  </si>
  <si>
    <t>https://www.thorlabs.com/thorproduct.cfm?partnumber=CRM1</t>
  </si>
  <si>
    <t>for mounting half-wave plates</t>
  </si>
  <si>
    <t>CP02</t>
  </si>
  <si>
    <t>CP02 - SM1-Threaded 30 mm Cage Plate, 0.35" Thick, 2 Retaining Rings, 8-32 Tap</t>
  </si>
  <si>
    <t>https://www.thorlabs.com/thorproduct.cfm?partnumber=CP02</t>
  </si>
  <si>
    <t>to mount laser zoom</t>
  </si>
  <si>
    <t>ER10</t>
  </si>
  <si>
    <t xml:space="preserve">ER10 - Cage Assembly Rod, 10" (254.0 mm) Long, Ø6 mm </t>
  </si>
  <si>
    <t>https://www.thorlabs.com/thorproduct.cfm?partnumber=ER10</t>
  </si>
  <si>
    <t>for laser zoom</t>
  </si>
  <si>
    <t>CF125-P5</t>
  </si>
  <si>
    <t>5-pack</t>
  </si>
  <si>
    <t>CF125-P5 - Short Clamping Fork, 1.24" Counterbored Slot, Universal, 5 Pack</t>
  </si>
  <si>
    <t>https://www.thorlabs.com/thorproduct.cfm?partnumber=CF125-P5</t>
  </si>
  <si>
    <t>for anchoring mounts</t>
  </si>
  <si>
    <t>KM100-E02</t>
  </si>
  <si>
    <t xml:space="preserve">KM100-E02 - Kinematic Mirror Mount for Ø1" Optics with Visible Laser Quality Mirror </t>
  </si>
  <si>
    <t>https://www.thorlabs.com/thorproduct.cfm?partnumber=KM100-E02</t>
  </si>
  <si>
    <t>mirrors</t>
  </si>
  <si>
    <t>KM200-E02</t>
  </si>
  <si>
    <t>KM200-E02 - Kinematic Mirror Mount for Ø2" Optics with Visible Laser Quality Mirror</t>
  </si>
  <si>
    <t>https://www.thorlabs.com/thorproduct.cfm?partnumber=KM200-E02</t>
  </si>
  <si>
    <t>mirrors for expanded beam</t>
  </si>
  <si>
    <t>PH1.5E</t>
  </si>
  <si>
    <t>PH1.5E - Ø1/2" Pedestal Post Holder, Spring-Loaded Hex-Locking Thumbscrew, L=1.69"</t>
  </si>
  <si>
    <t>https://www.thorlabs.com/thorproduct.cfm?partnumber=PH1.5E</t>
  </si>
  <si>
    <t>for mounting laser-zoom rail systems</t>
  </si>
  <si>
    <t>TR1.5-P5</t>
  </si>
  <si>
    <t xml:space="preserve">TR1.5-P5 - Ø1/2" Optical Post, SS, 8-32 Setscrew, 1/4"-20 Tap, L = 1.5", 5 Pack </t>
  </si>
  <si>
    <t>https://www.thorlabs.com/thorproduct.cfm?partnumber=TR1.5-P5</t>
  </si>
  <si>
    <t>PH082E</t>
  </si>
  <si>
    <t xml:space="preserve">PH082E - Ø1/2" Pedestal Post Holder, Spring-Loaded Hex-Locking Thumbscrew, L=1.00" </t>
  </si>
  <si>
    <t>https://www.thorlabs.com/thorproduct.cfm?partnumber=PH082E</t>
  </si>
  <si>
    <t>for mounting beam expander</t>
  </si>
  <si>
    <t xml:space="preserve">TR1 </t>
  </si>
  <si>
    <t xml:space="preserve">TR1 - Ø1/2" Optical Post, SS, 8-32 Setscrew, 1/4"-20 Tap, L = 1" </t>
  </si>
  <si>
    <t>https://www.thorlabs.com/thorproduct.cfm?partnumber=TR1</t>
  </si>
  <si>
    <t>Edmund Optics</t>
  </si>
  <si>
    <t>49-395</t>
  </si>
  <si>
    <t>50mm Dia. x 350mm FL, VIS-NIR, Achromatic Lens</t>
  </si>
  <si>
    <t>http://www.edmundoptics.com/optics/optical-lenses/achromatic-lenses/vis-nir-coated-achromatic-lenses/49395/</t>
  </si>
  <si>
    <t>for beam expander</t>
  </si>
  <si>
    <t>49-352</t>
  </si>
  <si>
    <t>25mm Dia. x 30mm FL, VIS-NIR Coated, Achromatic Lens</t>
  </si>
  <si>
    <t>http://www.edmundoptics.com/optics/optical-lenses/achromatic-lenses/vis-nir-coated-achromatic-lenses/49352/</t>
  </si>
  <si>
    <t>49-392</t>
  </si>
  <si>
    <t>50mm Dia. x 200mm FL, VIS-NIR Coated, Achromatic Lens</t>
  </si>
  <si>
    <t>http://www.edmundoptics.com/optics/optical-lenses/achromatic-lenses/vis-nir-coated-achromatic-lenses/49392/</t>
  </si>
  <si>
    <t>SM1L05-P5</t>
  </si>
  <si>
    <t>5-pk</t>
  </si>
  <si>
    <t>SM1 Lens Tube, 0.50" Thread Depth, SM1RR Retaining Ring, 5 Pack</t>
  </si>
  <si>
    <t>2 for edmund 25mm achromatic</t>
  </si>
  <si>
    <t>ER12</t>
  </si>
  <si>
    <t>ER12 - Cage Assembly Rod, 12" (304.8 mm) Long, Ø6 mm</t>
  </si>
  <si>
    <t>https://www.thorlabs.com/thorproduct.cfm?partnumber=ER12</t>
  </si>
  <si>
    <t>CDA1</t>
  </si>
  <si>
    <t xml:space="preserve">CDA1 - Drop-In 30 mm to 60 mm Cage System Adapter, Qty. 1 </t>
  </si>
  <si>
    <t>https://www.thorlabs.com/thorproduct.cfm?partnumber=CDA1</t>
  </si>
  <si>
    <t>attach 1" optics in beam expander</t>
  </si>
  <si>
    <t>ER1-P4</t>
  </si>
  <si>
    <t>4-pack</t>
  </si>
  <si>
    <t xml:space="preserve">ER1-P4 - Cage Assembly Rod, 1" (25.4 mm) Long, Ø6 mm, 4 Pack </t>
  </si>
  <si>
    <t>https://www.thorlabs.com/thorproduct.cfm?partnumber=ER1-P4</t>
  </si>
  <si>
    <t>attach 1" optics in beam expander and connect periscope</t>
  </si>
  <si>
    <t>ER05-P4</t>
  </si>
  <si>
    <t xml:space="preserve">ER05-P4 - Cage Assembly Rod, 0.5"  Long, Ø6 mm, 4 Pack </t>
  </si>
  <si>
    <t>https://www.thorlabs.com/thorproduct.cfm?partnumber=ER05-P4</t>
  </si>
  <si>
    <t>connect periscope</t>
  </si>
  <si>
    <t>ER025</t>
  </si>
  <si>
    <t xml:space="preserve">ER025 - Cage Assembly Rod, 1/4" Long, Ø6 mm </t>
  </si>
  <si>
    <t>https://www.thorlabs.com/thorproduct.cfm?partnumber=ER025</t>
  </si>
  <si>
    <t>height flexibility for periscope</t>
  </si>
  <si>
    <t>CXY1</t>
  </si>
  <si>
    <t>CXY1 - 30 mm Cage XY Translator for Ø1" Optics with Quick-Release Mounting Carriage</t>
  </si>
  <si>
    <t>https://www.thorlabs.com/thorproduct.cfm?partnumber=CXY1</t>
  </si>
  <si>
    <t>XRN25C</t>
  </si>
  <si>
    <t>XRN25C - Compact 25 mm Travel Linear Translation Stage, Rear Micrometer, 1/4"-20 Taps</t>
  </si>
  <si>
    <t>https://www.thorlabs.com/thorproduct.cfm?partnumber=XR25C</t>
  </si>
  <si>
    <t>For TIRF</t>
  </si>
  <si>
    <t>PH3</t>
  </si>
  <si>
    <t>PH3 - Ø1/2" Post Holder, Spring-Loaded Hex-Locking Thumbscrew, L = 3"</t>
  </si>
  <si>
    <t>https://www.thorlabs.com/thorproduct.cfm?partnumber=PH3</t>
  </si>
  <si>
    <t>For mounting TIRF</t>
  </si>
  <si>
    <t>TR3</t>
  </si>
  <si>
    <t xml:space="preserve">TR3 - Ø1/2" Optical Post, SS, 8-32 Setscrew, 1/4"-20 Tap, L = 3" </t>
  </si>
  <si>
    <t>https://www.thorlabs.com/thorproduct.cfm?partnumber=TR3</t>
  </si>
  <si>
    <t>CXY2</t>
  </si>
  <si>
    <t>CXY2 - 60 mm Cage System Translating Lens Mount for Ø2" Optics</t>
  </si>
  <si>
    <t>https://www.thorlabs.com/thorproduct.cfm?partnumber=CXY2</t>
  </si>
  <si>
    <t>for beam expander and back lens</t>
  </si>
  <si>
    <t>SM2L05</t>
  </si>
  <si>
    <t xml:space="preserve">SM2L05 - SM2 Lens Tube, 0.5" Thread Depth, One Retaining Ring Included </t>
  </si>
  <si>
    <t>https://www.thorlabs.com/thorproduct.cfm?partnumber=SM2L05</t>
  </si>
  <si>
    <t>for mounting 2" diameter lenses</t>
  </si>
  <si>
    <t>LCPMA1</t>
  </si>
  <si>
    <t>LCPMA1 - Snap-On 60 mm Cage Mounting Bracket, #8 (M4) Slot</t>
  </si>
  <si>
    <t>https://www.thorlabs.com/thorproduct.cfm?partnumber=LCPMA1</t>
  </si>
  <si>
    <t>for mounting periscope</t>
  </si>
  <si>
    <t>ERSCA</t>
  </si>
  <si>
    <t xml:space="preserve">ERSCA-P4 - Rod Adapter for Ø6 mm ER Rods, 4 Pack </t>
  </si>
  <si>
    <t>https://www.thorlabs.com/thorproduct.cfm?partnumber=ERSCA-P4</t>
  </si>
  <si>
    <t>for connecting periscope parts</t>
  </si>
  <si>
    <t>ER2</t>
  </si>
  <si>
    <t xml:space="preserve">ER2 - Cage Assembly Rod, 2" (50.8 mm) Long, Ø6 mm </t>
  </si>
  <si>
    <t>for periscope</t>
  </si>
  <si>
    <t>CV1530</t>
  </si>
  <si>
    <t xml:space="preserve">CV1530 - Vertical 30 mm Cage Clamp for Ø1.5" Posts </t>
  </si>
  <si>
    <t>https://www.thorlabs.com/thorproduct.cfm?partnumber=CV1530</t>
  </si>
  <si>
    <t>for holding periscope</t>
  </si>
  <si>
    <t>P6</t>
  </si>
  <si>
    <t xml:space="preserve">P6 - Ø1.5" Mounting Post, 1/4"-20 Taps, L = 6" </t>
  </si>
  <si>
    <t>https://www.thorlabs.com/newgrouppage9.cfm?objectgroup_id=1313&amp;pn=P6#175</t>
  </si>
  <si>
    <t>mount periscope</t>
  </si>
  <si>
    <t>BBE2-E02</t>
  </si>
  <si>
    <t xml:space="preserve">BBE2-E02 - 2" Broadband Dielectric Elliptical Mirror, 400 - 750 nm </t>
  </si>
  <si>
    <t>https://www.thorlabs.com/thorproduct.cfm?partnumber=BBE2-E02</t>
  </si>
  <si>
    <t>ND20A</t>
  </si>
  <si>
    <t>ND20A - Reflective Ø25 mm ND Filter, SM1-Threaded Mount, Optical Density: 2.0</t>
  </si>
  <si>
    <t>https://www.thorlabs.com/thorproduct.cfm?partnumber=ND20A</t>
  </si>
  <si>
    <t>reduce laser power for aligning beam</t>
  </si>
  <si>
    <t>RS1.5P</t>
  </si>
  <si>
    <t xml:space="preserve">RS1.5P - Ø1" Pedestal Pillar Post, 1/4"-20 Taps, L = 1.5" </t>
  </si>
  <si>
    <t>https://www.thorlabs.com/thorproduct.cfm?partnumber=RS1.5P</t>
  </si>
  <si>
    <t>Mounts for 2" mirrors and for laser plates (to match 2" mounts for 1" mirrors)</t>
  </si>
  <si>
    <t>PB4</t>
  </si>
  <si>
    <t xml:space="preserve">PB4 - Studded Pedestal Base Adapter, 1/4"-20 Thread </t>
  </si>
  <si>
    <t>https://www.thorlabs.com/thorproduct.cfm?partnumber=PB4</t>
  </si>
  <si>
    <t>PF175</t>
  </si>
  <si>
    <t xml:space="preserve">PF175 - Clamping Fork for Ø1.5" Pedestal Post or Post Pedestal Base Adapter, Universal </t>
  </si>
  <si>
    <t>https://www.thorlabs.com/thorproduct.cfm?partnumber=PF175</t>
  </si>
  <si>
    <t xml:space="preserve">mount periscope </t>
  </si>
  <si>
    <t>KCB2E</t>
  </si>
  <si>
    <t xml:space="preserve">KCB2E - Right-Angle Kinematic Elliptical Mirror Mount, 60 mm Cage System and SM2 Compatible, 8-32 and 1/4"-20 Mounting Holes </t>
  </si>
  <si>
    <t>https://www.thorlabs.com/thorproduct.cfm?partnumber=KCB2E</t>
  </si>
  <si>
    <t>LCP01</t>
  </si>
  <si>
    <t>60 mm Cage Plate, SM2 Threaded, 0.5" Thick, 8-32 Tap (Two SM2RR Retaining Rings Included)</t>
  </si>
  <si>
    <t>for beam expansion cage and periscope</t>
  </si>
  <si>
    <t>SM1V05</t>
  </si>
  <si>
    <t>SM1V05 - Ø1" Adjustable Lens Tube, 0.31" Travel Range</t>
  </si>
  <si>
    <t>https://www.thorlabs.com/thorproduct.cfm?partnumber=SM1V05</t>
  </si>
  <si>
    <t>for beam expansion after AOTF before beam-shaper</t>
  </si>
  <si>
    <t>SM1L10</t>
  </si>
  <si>
    <t xml:space="preserve">SM1L10 - SM1 Lens Tube, 1.00" Thread Depth, One Retaining Ring Included </t>
  </si>
  <si>
    <t>https://www.thorlabs.com/thorproduct.cfm?partnumber=SM1L10</t>
  </si>
  <si>
    <t>97-03309-01</t>
  </si>
  <si>
    <t xml:space="preserve">AOTF, 488-800 nm </t>
  </si>
  <si>
    <t>97-03926-12</t>
  </si>
  <si>
    <t>DDS driver (8-chn) for AOTF</t>
  </si>
  <si>
    <t>38-00028-01</t>
  </si>
  <si>
    <t>24V Power Supply</t>
  </si>
  <si>
    <t>Software CD</t>
  </si>
  <si>
    <t>31-81822-02</t>
  </si>
  <si>
    <t>40 pin MDR cable, 2 meter</t>
  </si>
  <si>
    <t>86-00136-02</t>
  </si>
  <si>
    <t>temperature sensor</t>
  </si>
  <si>
    <t>T3283</t>
  </si>
  <si>
    <t>BNC Adapter - Straight Adapter (F-F)</t>
  </si>
  <si>
    <t>https://www.thorlabs.com/thorproduct.cfm?partnumber=T3283</t>
  </si>
  <si>
    <t>for joining SMA cables to make long SMA</t>
  </si>
  <si>
    <t>CA2848</t>
  </si>
  <si>
    <t>CA2848 - SMA Coaxial Cable, SMA Male to BNC Male, 48" (1219 mm)</t>
  </si>
  <si>
    <t>https://www.thorlabs.com/thorproduct.cfm?partnumber=CA2848</t>
  </si>
  <si>
    <t>SMA cables to join</t>
  </si>
  <si>
    <t>mount AOTF</t>
  </si>
  <si>
    <t>TR8</t>
  </si>
  <si>
    <t xml:space="preserve">TR8 - Ø1/2" Optical Post, SS, 8-32 Setscrew, 1/4"-20 Tap, L = 8" </t>
  </si>
  <si>
    <t>https://www.thorlabs.com/thorproduct.cfm?partnumber=TR8</t>
  </si>
  <si>
    <t>For mounting AOTF</t>
  </si>
  <si>
    <t>RA90</t>
  </si>
  <si>
    <t xml:space="preserve">RA90 - Right-Angle Clamp for Ø1/2" Posts, 3/16" Hex </t>
  </si>
  <si>
    <t>https://www.thorlabs.com/thorproduct.cfm?partnumber=RA90</t>
  </si>
  <si>
    <t>ATOF_mount.ems</t>
  </si>
  <si>
    <t>aluminum mounting plate for AOTF, custom machined</t>
  </si>
  <si>
    <t>AmazonBasics USB 2.0 Cable - A-Male to B-Male - 6 Feet (1.8 Meters)</t>
  </si>
  <si>
    <t>to run AOTF</t>
  </si>
  <si>
    <t>SM1A30</t>
  </si>
  <si>
    <t>Nikon Eclipse Ti Microscope Epi-Fluorescence Port Adapter, Internal SM1 Threads, 30 and 60 mm Cage Compatibility</t>
  </si>
  <si>
    <t>for attaching focus lock system to scope</t>
  </si>
  <si>
    <t>LDC210C</t>
  </si>
  <si>
    <t xml:space="preserve">Benchtop LD Current Controller, ±1 A HV </t>
  </si>
  <si>
    <t>https://www.thorlabs.com/thorproduct.cfm?partnumber=LDC210C</t>
  </si>
  <si>
    <t>power supply for IR laser</t>
  </si>
  <si>
    <t>LDM9LP</t>
  </si>
  <si>
    <t>LD/TEC Mount for Thorlabs Fiber-Pigtailed Laser Diodes</t>
  </si>
  <si>
    <t>https://www.thorlabs.com/newgrouppage9.cfm?objectgroup_id=4839&amp;pn=LDM9LP</t>
  </si>
  <si>
    <t>Mount and temp control for IR laser</t>
  </si>
  <si>
    <t>LP940-SF30</t>
  </si>
  <si>
    <t>940 nm 30 mW  Thorlabs Fiber-Pigtailed Laser Diode</t>
  </si>
  <si>
    <t>IR laser fiber</t>
  </si>
  <si>
    <t>980 nm, 15 mW, E Pin Code, SM Fiber-Pigtailed Laser Diode, FC/PC</t>
  </si>
  <si>
    <t>NENIR10A</t>
  </si>
  <si>
    <t xml:space="preserve"> Ø25 mm NIR Absorptive ND Filter, SM1-Threaded Mount, OD: 1.0</t>
  </si>
  <si>
    <t>https://www.thorlabs.com/thorproduct.cfm?partnumber=NENIR10A</t>
  </si>
  <si>
    <t>modulate laser power</t>
  </si>
  <si>
    <t>NENIR20A</t>
  </si>
  <si>
    <t xml:space="preserve"> Ø25 mm NIR Absorptive ND Filter, SM1-Threaded Mount, OD: 2.0</t>
  </si>
  <si>
    <t>https://www.thorlabs.com/thorproduct.cfm?partnumber=NENIR20A</t>
  </si>
  <si>
    <t>DCC1545M</t>
  </si>
  <si>
    <t>High Resolution USB2.0 CMOS Camera, 1280 x 1024, Monochrome Sensor</t>
  </si>
  <si>
    <t>https://www.thorlabs.com/thorproduct.cfm?partnumber=DCC1545M</t>
  </si>
  <si>
    <t>IR camera</t>
  </si>
  <si>
    <t>PAFA-X-4-B</t>
  </si>
  <si>
    <t xml:space="preserve">Achromatic FiberPort, FC/PC &amp; FC/APC, f = 4.00 mm, 650 - 1050 nm, Ø0.87 mm Waist </t>
  </si>
  <si>
    <t>https://www.thorlabs.com/thorproduct.cfm?partnumber=PAFA-X-4-B</t>
  </si>
  <si>
    <t>Fiber port</t>
  </si>
  <si>
    <t>CP08FP</t>
  </si>
  <si>
    <t>FiberPort and LaserPort Adapter for 30 mm Cage System, Enhanced Clamping</t>
  </si>
  <si>
    <t>https://www.thorlabs.com/thorproduct.cfm?partnumber=CP08FP</t>
  </si>
  <si>
    <t>Mount for fiber port</t>
  </si>
  <si>
    <t>LA1608-B-ML</t>
  </si>
  <si>
    <t xml:space="preserve">Ø1" N-BK7 Plano-Convex Lens, SM1-Threaded Mount, f = 75.0 mm, ARC: 650-1050 nm </t>
  </si>
  <si>
    <t>https://www.thorlabs.com/thorproduct.cfm?partnumber=LA1608-B-ML</t>
  </si>
  <si>
    <t>Focus spots onto camera</t>
  </si>
  <si>
    <t>LA1172-B-ML</t>
  </si>
  <si>
    <t xml:space="preserve">Ø1" N-BK7 Plano-Convex Lens, SM1-Threaded Mount, f = 400.0 mm, ARC: 650-1050 nm </t>
  </si>
  <si>
    <t>https://www.thorlabs.com/thorproduct.cfm?partnumber=LA1172-B-ML</t>
  </si>
  <si>
    <t>Focus spots onto objective (might try different lenses)</t>
  </si>
  <si>
    <t>30 mm Cage XY Translator for Ø1" Optics with Quick-Release Mounting Carriage</t>
  </si>
  <si>
    <t>Mount and adjust lens to focus on objective</t>
  </si>
  <si>
    <t>CT1</t>
  </si>
  <si>
    <t>1/2" Translation Stage for Cage System</t>
  </si>
  <si>
    <t>https://www.thorlabs.com/newgrouppage9.cfm?objectgroup_id=1895</t>
  </si>
  <si>
    <t>Offset control for final lens focusing onto camera</t>
  </si>
  <si>
    <t>CT101</t>
  </si>
  <si>
    <t>Optic Mount for use with CT1 in 30 mm Cage System</t>
  </si>
  <si>
    <t>BB1-E03</t>
  </si>
  <si>
    <t xml:space="preserve">BB1-E03 - Ø1" Broadband Dielectric Mirror, 750-1100 nm </t>
  </si>
  <si>
    <t>http://www.thorlabs.com/thorproduct.cfm?partnumber=BB1-E03</t>
  </si>
  <si>
    <t>IR mirrors</t>
  </si>
  <si>
    <t>KCB1C</t>
  </si>
  <si>
    <t xml:space="preserve">	Right-Angle Kinematic Mirror Mount with Tapped Cage Rod Holes, 30 mm Cage System and SM1 Compatible, 8-32 and 1/4"-20 Mounting Holes</t>
  </si>
  <si>
    <t>https://www.thorlabs.com/newgrouppage9.cfm?objectgroup_id=6813&amp;pn=KCB1C</t>
  </si>
  <si>
    <t xml:space="preserve">Mirror mounts </t>
  </si>
  <si>
    <t>C6WA</t>
  </si>
  <si>
    <t>C6W Platform Adapter Kit</t>
  </si>
  <si>
    <t>for rotating beam splitter</t>
  </si>
  <si>
    <t>C6W</t>
  </si>
  <si>
    <t>30 mm Cage Cube, Ø6 mm Through Holes</t>
  </si>
  <si>
    <t>B4CRP</t>
  </si>
  <si>
    <t>30 mm Cage Cube Precision Kinematic Rotation Platform</t>
  </si>
  <si>
    <t>BS017</t>
  </si>
  <si>
    <t>50:50 Non-Polarizing Beamsplitter Cube, 700-1100 nm, 20 mm</t>
  </si>
  <si>
    <t>PM3</t>
  </si>
  <si>
    <t>Small Adjustable Clamping Arm, 6-32 Threaded Post</t>
  </si>
  <si>
    <t>ER2-P4</t>
  </si>
  <si>
    <t>Cage Assembly Rod, 2" (50.8 mm) Long, Ø6 mm, 4 Pack</t>
  </si>
  <si>
    <t>http://www.thorlabs.com/thorproduct.cfm?partnumber=ER2-P4</t>
  </si>
  <si>
    <t>cage system for IR optics</t>
  </si>
  <si>
    <t>ER6-P4</t>
  </si>
  <si>
    <t xml:space="preserve">ER6-P4 - Cage Assembly Rod, 6" (152.4 mm) Long, Ø6 mm, 4 Pack </t>
  </si>
  <si>
    <t>https://www.thorlabs.com/thorproduct.cfm?partnumber=ER6-P4</t>
  </si>
  <si>
    <t>cage connector to camera</t>
  </si>
  <si>
    <t>ERSCA - Rod Adapter for Ø6 mm ER Rods</t>
  </si>
  <si>
    <t>https://www.thorlabs.com/thorproduct.cfm?partnumber=ERSCA</t>
  </si>
  <si>
    <t>CM1-BP145B3</t>
  </si>
  <si>
    <t>30 mm Cage Cube-Mounted Pellicle Beamsplitter, 45:55 (R:T), 1 - 2 µm</t>
  </si>
  <si>
    <t>http://www.thorlabs.com/thorproduct.cfm?partnumber=CM1-BP145B3</t>
  </si>
  <si>
    <t>To send light to camera, pellicle to reduce back-scatter from final beam splitter</t>
  </si>
  <si>
    <t>NENIR60A</t>
  </si>
  <si>
    <t xml:space="preserve">NENIR60A - Ø25 mm NIR Absorptive ND Filter, SM1-Threaded Mount, OD: 6.0 </t>
  </si>
  <si>
    <t>https://www.thorlabs.com/thorproduct.cfm?partnumber=NENIR60A</t>
  </si>
  <si>
    <t>to deflect back-scatter away from camera</t>
  </si>
  <si>
    <t>SM1L03T</t>
  </si>
  <si>
    <t>SM1L03T - 10° Angled Optic Mount for 1" Optics with SM1 Threading</t>
  </si>
  <si>
    <t>https://www.thorlabs.com/thorproduct.cfm?partnumber=SM1L03T</t>
  </si>
  <si>
    <t>SM1CP2</t>
  </si>
  <si>
    <t>SM1CP2 - Externally SM1-Threaded End Cap</t>
  </si>
  <si>
    <t>https://www.thorlabs.com/thorproduct.cfm?partnumber=SM1CP2</t>
  </si>
  <si>
    <t>SM1A9</t>
  </si>
  <si>
    <t>SM1A9 - Adapter with External C-Mount Threads and Internal SM1 Threads</t>
  </si>
  <si>
    <t>https://www.thorlabs.com/thorproduct.cfm?partnumber=SM1A9</t>
  </si>
  <si>
    <t>to mount IR camera</t>
  </si>
  <si>
    <t>PH4E</t>
  </si>
  <si>
    <t xml:space="preserve">PH4E - Ø1/2" Pedestal Post Holder, Spring-Loaded Hex-Locking Thumbscrew, L=4.19" </t>
  </si>
  <si>
    <t>https://www.thorlabs.com/thorproduct.cfm?partnumber=PH4E</t>
  </si>
  <si>
    <t>TR6</t>
  </si>
  <si>
    <t>TR6 - Ø1/2" Optical Post, SS, 8-32 Setscrew, 1/4"-20 Tap, L = 6"</t>
  </si>
  <si>
    <t>https://www.thorlabs.com/newgrouppage9.cfm?objectgroup_id=1266&amp;pn=TR6#237</t>
  </si>
  <si>
    <t>FF01-935/170-25</t>
  </si>
  <si>
    <t>935/170 nm BrightLine® single-band bandpass filter</t>
  </si>
  <si>
    <t>https://www.semrock.com/FilterDetails.aspx?id=FF01-935/170-25</t>
  </si>
  <si>
    <t>To prevent room light getting to IR camera</t>
  </si>
  <si>
    <t>Custom sizing fee for filter</t>
  </si>
  <si>
    <t>Other Parts</t>
  </si>
  <si>
    <t>Sabrent 13 Port High Speed USB 2.0 Hub with Power Adapter And 2 Control Switches (HB-U14P)</t>
  </si>
  <si>
    <t>http://www.amazon.com/Sabrent-Adapter-Control-Switches-HB-U14P/dp/B00HL7Z46K/ref=sr_1_15?ie=UTF8&amp;qid=1461345814&amp;sr=8-15&amp;keywords=USB+hub</t>
  </si>
  <si>
    <t>2-pack</t>
  </si>
  <si>
    <t>AmazonBasics 6-Outlet Surge Protector Power Strip 2-Pack, 200 Joule - Black</t>
  </si>
  <si>
    <t>http://www.amazon.com/AmazonBasics-6-Outlet-Surge-Protector-2-Pack/dp/B014EKQ5AA/ref=sr_1_3?ie=UTF8&amp;qid=1461346017&amp;sr=8-3&amp;keywords=power+strip</t>
  </si>
  <si>
    <t>10-Feet Power Cord Extension - NEMA 5-15R to NEMA 5-15P</t>
  </si>
  <si>
    <t>2 of StarTech.com PAC10110 10-Feet Power Cord Extension - NEMA 5-15R to NEMA 5-15P</t>
  </si>
  <si>
    <t>781049-01</t>
  </si>
  <si>
    <t>NI PCIe-6353</t>
  </si>
  <si>
    <t>http://sine.ni.com/nips/cds/view/p/lang/en/nid/207410</t>
  </si>
  <si>
    <t>192061-02</t>
  </si>
  <si>
    <t>NI Cables - Shielded, for PCIe-6353</t>
  </si>
  <si>
    <t>777664-01</t>
  </si>
  <si>
    <t>CA-1000 Connector Accessory Enclosure</t>
  </si>
  <si>
    <t>http://sine.ni.com/nips/cds/view/p/lang/en/nid/1835</t>
  </si>
  <si>
    <t>184721-01</t>
  </si>
  <si>
    <t>Strain Relief Connector Panelette for CA-1000 Style Enclosure</t>
  </si>
  <si>
    <t>http://sine.ni.com/nips/cds/view/p/lang/en/nid/10713</t>
  </si>
  <si>
    <t>184737-01</t>
  </si>
  <si>
    <t>BNC Connector Panelette, CA-1000 Style Enclosure</t>
  </si>
  <si>
    <t>777145-02</t>
  </si>
  <si>
    <t>CB-68LPR I/O Connector Block</t>
  </si>
  <si>
    <t>http://sine.ni.com/nips/cds/view/p/lang/en/nid/1186</t>
  </si>
  <si>
    <t>184483-01</t>
  </si>
  <si>
    <t>Blank Connector Panelette for the CA-1000 Style Enclosure</t>
  </si>
  <si>
    <t>http://sine.ni.com/nips/cds/view/p/lang/en/nid/10688</t>
  </si>
  <si>
    <t>782606-01</t>
  </si>
  <si>
    <t>Low-Cost Multifunction DAQ, 16-bit, 50 kS/s, 8 AI, 2 AO, 13 DIO</t>
  </si>
  <si>
    <t>http://sine.ni.com/nips/cds/view/p/lang/en/nid/212384</t>
  </si>
  <si>
    <t>For focus drive</t>
  </si>
  <si>
    <t>782909-01</t>
  </si>
  <si>
    <t>High Speed USB Cable - Micro to STD Male (1m)</t>
  </si>
  <si>
    <t>for focus drive</t>
  </si>
  <si>
    <t>CA2672</t>
  </si>
  <si>
    <t xml:space="preserve">CA2672 - SMC Coaxial Cable, SMC Female to BNC Male, 72" (1829 mm) </t>
  </si>
  <si>
    <t>https://www.thorlabs.com/thorproduct.cfm?partnumber=CA2672</t>
  </si>
  <si>
    <t>connect 405 and 488 laser to National instruments panel</t>
  </si>
  <si>
    <t>CA3136</t>
  </si>
  <si>
    <t xml:space="preserve">CA3136 - RG-174 BNC Coaxial Cable, BNC Male to BNC Male, 36" (914 mm) </t>
  </si>
  <si>
    <t>https://www.thorlabs.com/thorproduct.cfm?partnumber=CA3136</t>
  </si>
  <si>
    <t>connect IR laser to National Instruments panel</t>
  </si>
  <si>
    <t>for Peizo-Z output (might not need)</t>
  </si>
  <si>
    <t>2249-C-60</t>
  </si>
  <si>
    <t>2249-C-60 - RG-58 BNC Coaxial Cable, BNC Male to BNC Male, 60" (1524 mm)</t>
  </si>
  <si>
    <t>https://www.thorlabs.com/thorproduct.cfm?partnumber=2249-C-60</t>
  </si>
  <si>
    <t>for Peizo-Z output</t>
  </si>
  <si>
    <t>MEA53200</t>
  </si>
  <si>
    <t>Inverted Microscope Eclipse Ti-U Main Body,with: left and rightside ports, intermediate magnification changer 1.5X, coaxial coarse/finefocus w/tension adjustment on coarse and focus stop on coarse, laser safety interlock signal output; Light-distribution: 100 Eyepiece, 100Left, 100 Right (*), and Auxiliary position (*) Note: (*) prism can beexchanged for optional prisms; Eye20/Left80, Eye20/Right80</t>
  </si>
  <si>
    <t>MEV51005</t>
  </si>
  <si>
    <t>TI-FLC Epi-FL Filter Turret Six position turret, ergonomicallypositioned light shut-off shutter, "Noise Terminator" included for highsignal-to-noise fluorecence images</t>
  </si>
  <si>
    <t>MQD42070</t>
  </si>
  <si>
    <t>0.7x C-Mount Relay Lens</t>
  </si>
  <si>
    <t>MED53200</t>
  </si>
  <si>
    <t>Ti-BSUK70 70mm Stage Up Kit</t>
  </si>
  <si>
    <t>MRD01605</t>
  </si>
  <si>
    <t>CFI Plan Apo Lambda 60x oil 0.13mm, F.O.V. 25mm, DIC</t>
  </si>
  <si>
    <t>MRH00101</t>
  </si>
  <si>
    <t>CFI60 Plan Fluor 10x Objective Lens, N.A. 0.3, W.D. 16mm, F.O.V. 25mm, DIC</t>
  </si>
  <si>
    <t>MEP53315</t>
  </si>
  <si>
    <t>Ti-ND6 Sextuple DIC Nosepiece</t>
  </si>
  <si>
    <t>MEB55800</t>
  </si>
  <si>
    <t>Ti-T-B Eyepiece Base Unit (to mount front of stage)</t>
  </si>
  <si>
    <t>T-DH Dia-Illuminator Base Kit (replaces tower arm, to mount back of stage)</t>
  </si>
  <si>
    <t>Shapeways</t>
  </si>
  <si>
    <t>none</t>
  </si>
  <si>
    <t>Custom 3D printing of Nikon Filter Holder 1 -LARGE SIZE (UPDATE PRICE)</t>
  </si>
  <si>
    <t>to hold IR filter</t>
  </si>
  <si>
    <t>Chroma</t>
  </si>
  <si>
    <t>ZT405/488/561/647/752rpc-UF2</t>
  </si>
  <si>
    <t>Penta-band polychroic mirror  32 x 44 x 2mm</t>
  </si>
  <si>
    <t>20% discount!</t>
  </si>
  <si>
    <t>ZET405/488/561/647-656/752</t>
  </si>
  <si>
    <t>Penta-band emission/barrier/notch filter, 25mm diameter, to be mounted in 91032 Nikon laser/TIRF filtercube for Nikon Ti</t>
  </si>
  <si>
    <t>Nikon Ti-2 Filter Cube</t>
  </si>
  <si>
    <t>900DCSP</t>
  </si>
  <si>
    <t>900DCSP shortpass dichroic mirror, 32 x 44 x 2 (CHECK THAT WE ACTUALLY SIZED UP HERE)</t>
  </si>
  <si>
    <t>20% discount</t>
  </si>
  <si>
    <t>Reflects IR beam for focus lock</t>
  </si>
  <si>
    <t>#64-334</t>
  </si>
  <si>
    <t>850nm 25mm Diameter, OD 4 Shortpass Filter (UPDATE TO 32 mm Diameter)</t>
  </si>
  <si>
    <t>http://www.edmundoptics.com/optics/optical-filters/shortpass-edge-filters/high-performance-od-4-shortpass-filters/64334/</t>
  </si>
  <si>
    <t>to block backscatter IR from hcam</t>
  </si>
  <si>
    <t>Hamilton</t>
  </si>
  <si>
    <t>4833 -01</t>
  </si>
  <si>
    <t>Power Supply. UNIV24VDC.1/7A</t>
  </si>
  <si>
    <t>Call or email Hamilton and order, didn't go through website</t>
  </si>
  <si>
    <t>7750-16</t>
  </si>
  <si>
    <t>6/pk</t>
  </si>
  <si>
    <t>25 gauge, Kel-F Hub NDL, custom length (4 in), point style 3, 6/PK</t>
  </si>
  <si>
    <t>https://www.hamiltoncompany.com/products/syringes-and-needles/needles/luer-lock-needles/kel-f-hub-needles/25-gauge-KelF-Hub-NDL-custom-length-0375-to-12-in-point-style-2-3-or-4-6PK</t>
  </si>
  <si>
    <t>HVXM 8-7 VALVE</t>
  </si>
  <si>
    <t>MVP Output to MVP Input Cable</t>
  </si>
  <si>
    <t>http://www.hamiltoncompany.com/products/MVP-Output-to-MVP-Input-Cable</t>
  </si>
  <si>
    <t>MVP RS-232, PC1, w/o Valve</t>
  </si>
  <si>
    <t>http://www.hamiltoncompany.com/products/MVPRS232PC1WO-VALVE</t>
  </si>
  <si>
    <t>Gilson</t>
  </si>
  <si>
    <t>F155006</t>
  </si>
  <si>
    <t>Peristaltic pump</t>
  </si>
  <si>
    <t>On Gilson quote</t>
  </si>
  <si>
    <t>361832 361832: 508 INTERFACE MODULE, 110-220 VOLT</t>
  </si>
  <si>
    <t>F117933</t>
  </si>
  <si>
    <t>pk-12</t>
  </si>
  <si>
    <t>PVC Manifold Tubing, 0.38 mm ID (0.015"), orange/green collars</t>
  </si>
  <si>
    <t>SFW,GILSON SERVER FOR XP AND 7</t>
  </si>
  <si>
    <t>Bioptechs</t>
  </si>
  <si>
    <t>03060319-2-NH</t>
  </si>
  <si>
    <t>FCS2 Chamber Flow Cell</t>
  </si>
  <si>
    <t>http://www.bioptechs.com/Products/Prices/prices.html</t>
  </si>
  <si>
    <t>Not needed yet (for flow)</t>
  </si>
  <si>
    <t>060319-2-2611</t>
  </si>
  <si>
    <t>Zeiss (K), Marzhauser, ASI, Ludl &amp; Prior Adapter</t>
  </si>
  <si>
    <t>1907 -250</t>
  </si>
  <si>
    <t>set-5</t>
  </si>
  <si>
    <t>Blank Gasket cut using die# 443792, 0.25mm Thick – 5/pack – 1907-250</t>
  </si>
  <si>
    <t>1907 -750</t>
  </si>
  <si>
    <t>Blank Gasket cut using die# 443792, 0.75mm Thick – 5/pack – 1907-250</t>
  </si>
  <si>
    <t>Blank Gasket cut using die# 527762, 0.75mm Thick – 5/pack – 1907-250</t>
  </si>
  <si>
    <t>http://216.92.84.132/wordpress/product/chamber-accessories/</t>
  </si>
  <si>
    <t>Blank Gasket cut using die# 449379-D, 0.75mm Thick – 5/pack – 1907-250</t>
  </si>
  <si>
    <t>40-1313 -03192</t>
  </si>
  <si>
    <t>500pk</t>
  </si>
  <si>
    <t>40mm Coverslips</t>
  </si>
  <si>
    <t>Discount</t>
  </si>
  <si>
    <t>Lab startup discount</t>
  </si>
  <si>
    <t>Pcard</t>
  </si>
  <si>
    <t>Keyspan by Tripp Lite USA-19HS High-Speed USB Serial Adapter, PC, MAC, supports Cisco Break Sequence</t>
  </si>
  <si>
    <t>http://www.amazon.com/Tripp-Lite-USA-19HS-High-Speed-supports/dp/B0000VYJRY/ref=sr_1_1?ie=UTF8&amp;qid=1453835083&amp;sr=8-1&amp;keywords=tripp-lite+keyspan+usa-19hs</t>
  </si>
  <si>
    <t>Anker Ultra Slim 4-Port USB 3.0 Data Hub</t>
  </si>
  <si>
    <t>http://www.amazon.com/AmazonBasics-Port-2-5A-power-adapter/dp/B00DQFGH80</t>
  </si>
  <si>
    <t>StarTech 6-Feet Straight Through Serial Cable - DB9 F/F (MXT100FF)</t>
  </si>
  <si>
    <t>http://www.amazon.com/StarTech-6-Feet-Straight-Through-Serial/dp/B00066HP2E</t>
  </si>
  <si>
    <t xml:space="preserve">AmazonBasics USB 3.0 Extension Cable - A-Male to A-Female - 9.8 Feet </t>
  </si>
  <si>
    <t>http://www.amazon.com/AmazonBasics-USB-3-0-Extension-Cable/dp/B00NH134L6</t>
  </si>
  <si>
    <t>CableCreation [2-PACK] 3 Feet 18 AWG Universal Power Cord for NEMA 5-15P to IEC320C13 Cable, 0.915M / Black</t>
  </si>
  <si>
    <t>http://www.amazon.com/SF-Cable-Universal-Power-IEC320/dp/B006W0IHPW?ie=UTF8&amp;psc=1&amp;redirect=true&amp;ref_=ox_sc_act_title_1&amp;smid=A33MASNQGU8ZOV</t>
  </si>
  <si>
    <t>IDEX/Upchurch</t>
  </si>
  <si>
    <t>P -675</t>
  </si>
  <si>
    <t>1/4-28 Female to Male Luer Assy</t>
  </si>
  <si>
    <t>https://www.idex-hs.com/checkout/cart/configure/id/46408/</t>
  </si>
  <si>
    <t>IDEX</t>
  </si>
  <si>
    <t>XP -202</t>
  </si>
  <si>
    <t>Flangeless Fitting Delrin®, Red 1/4-28 Flat-Bottom, for1/16" OD</t>
  </si>
  <si>
    <t>https://www.idex-hs.com/flangeless-fitting-delrinr-red-1-4-24-flat-bottom-for1-16-od.html</t>
  </si>
  <si>
    <t>McMaster</t>
  </si>
  <si>
    <t>5583k52</t>
  </si>
  <si>
    <t>Abrasion-Resistant White ETFE Tubing, .020" ID, 1/16" OD, 50ft</t>
  </si>
  <si>
    <t>pcard</t>
  </si>
  <si>
    <t>assorted</t>
  </si>
  <si>
    <t>Assorted tubing from Amazon</t>
  </si>
  <si>
    <t>eBay</t>
  </si>
  <si>
    <t>CNC3040T</t>
  </si>
  <si>
    <t>3 AXIS USB Router Engraver Engraving Drilling Milling Machine, 300 x 400 mm (maybe not right size)</t>
  </si>
  <si>
    <t>https://www.ebay.com/itm/CNC3040T-3-AXIS-USB-Router-Engraver-Engraving-Drilling-Milling-Machine-300x400/163143304813?epid=5029963288&amp;hash=item25fc19466d:g:OMQAAOSwojdbNZ7H:sc:FedExHomeDelivery!94305!US!-1</t>
  </si>
  <si>
    <t>Laser Safety</t>
  </si>
  <si>
    <t>Microscope Enclosure</t>
  </si>
  <si>
    <t>http://www.mcmaster.com/#t-slotted-framing/=13k1al5</t>
  </si>
  <si>
    <t>Late Additions</t>
  </si>
  <si>
    <t>25 gauge, Kel-F Hub NDL, custom length (5 in), point style 3, 6/PK</t>
  </si>
  <si>
    <t>LB1</t>
  </si>
  <si>
    <t>Beam Block, 400 - 700 nm, 10 W Max Avg. Power, CW Only, Includes TR3 Post</t>
  </si>
  <si>
    <t>ERSCA-P4</t>
  </si>
  <si>
    <t>XE25L09</t>
  </si>
  <si>
    <t>9" Long Construction Rail</t>
  </si>
  <si>
    <t>IDA20-P5</t>
  </si>
  <si>
    <t xml:space="preserve">IDA20-P5 - Post-Mountable Standard Iris, 20.0 mm Max Aperture, 8-32 Threaded Stud, Pack of 5 </t>
  </si>
  <si>
    <t>?</t>
  </si>
  <si>
    <t>SM1D12</t>
  </si>
  <si>
    <t xml:space="preserve">SM1D12 - SM1 Lever-Actuated Iris Diaphragm (Ø0.8 - Ø12 mm) </t>
  </si>
  <si>
    <t>SM2D25D</t>
  </si>
  <si>
    <t xml:space="preserve">SM2D25D - Ring-Actuated SM2 Iris Diaphragm </t>
  </si>
  <si>
    <t>BE1R</t>
  </si>
  <si>
    <t>Ø1.25" Magnetic Studded Pedestal Base Adapter, 1/4"-20 Thread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</si>
</sst>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m/d/yy"/>
    <numFmt numFmtId="166" formatCode="m/d"/>
  </numFmts>
  <fonts count="15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theme="1"/>
      <name val="Arial"/>
    </font>
    <font>
      <u/>
      <sz val="10.0"/>
      <color rgb="FF0000FF"/>
      <name val="Arial"/>
    </font>
    <font>
      <u/>
      <sz val="10.0"/>
      <color rgb="FF1155CC"/>
      <name val="Arial"/>
    </font>
    <font>
      <u/>
      <sz val="10.0"/>
      <color rgb="FF0000FF"/>
      <name val="Arial"/>
    </font>
    <font>
      <u/>
      <sz val="10.0"/>
      <color rgb="FFC45500"/>
      <name val="Arial"/>
    </font>
    <font>
      <sz val="10.0"/>
      <color rgb="FF111111"/>
      <name val="Arial"/>
    </font>
    <font>
      <u/>
      <sz val="10.0"/>
      <color rgb="FF0066C0"/>
      <name val="Arial"/>
    </font>
    <font>
      <sz val="10.0"/>
      <name val="Arial"/>
    </font>
    <font>
      <sz val="10.0"/>
      <color rgb="FF333333"/>
      <name val="Arial"/>
    </font>
    <font>
      <u/>
      <sz val="10.0"/>
      <color rgb="FF000000"/>
      <name val="Arial"/>
    </font>
    <font>
      <sz val="11.0"/>
      <color rgb="FF000000"/>
      <name val="Calibri"/>
    </font>
    <font>
      <u/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49" xfId="0" applyAlignment="1" applyFont="1" applyNumberFormat="1">
      <alignment horizontal="left"/>
    </xf>
    <xf borderId="0" fillId="0" fontId="2" numFmtId="0" xfId="0" applyAlignment="1" applyFont="1">
      <alignment horizontal="center"/>
    </xf>
    <xf borderId="0" fillId="0" fontId="1" numFmtId="164" xfId="0" applyAlignment="1" applyFont="1" applyNumberFormat="1">
      <alignment horizontal="right"/>
    </xf>
    <xf borderId="0" fillId="0" fontId="2" numFmtId="0" xfId="0" applyFont="1"/>
    <xf borderId="0" fillId="0" fontId="2" numFmtId="164" xfId="0" applyFont="1" applyNumberFormat="1"/>
    <xf borderId="0" fillId="0" fontId="2" numFmtId="14" xfId="0" applyFont="1" applyNumberFormat="1"/>
    <xf borderId="0" fillId="0" fontId="0" numFmtId="0" xfId="0" applyFont="1"/>
    <xf borderId="0" fillId="0" fontId="2" numFmtId="0" xfId="0" applyAlignment="1" applyFont="1">
      <alignment horizontal="left"/>
    </xf>
    <xf borderId="0" fillId="0" fontId="1" numFmtId="0" xfId="0" applyFont="1"/>
    <xf borderId="1" fillId="0" fontId="2" numFmtId="0" xfId="0" applyBorder="1" applyFont="1"/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center"/>
    </xf>
    <xf borderId="1" fillId="0" fontId="2" numFmtId="164" xfId="0" applyBorder="1" applyFont="1" applyNumberFormat="1"/>
    <xf borderId="1" fillId="0" fontId="0" numFmtId="0" xfId="0" applyAlignment="1" applyBorder="1" applyFont="1">
      <alignment horizontal="left"/>
    </xf>
    <xf borderId="1" fillId="0" fontId="2" numFmtId="14" xfId="0" applyBorder="1" applyFont="1" applyNumberFormat="1"/>
    <xf borderId="2" fillId="0" fontId="1" numFmtId="0" xfId="0" applyBorder="1" applyFont="1"/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center"/>
    </xf>
    <xf borderId="1" fillId="0" fontId="1" numFmtId="164" xfId="0" applyBorder="1" applyFont="1" applyNumberFormat="1"/>
    <xf borderId="1" fillId="0" fontId="1" numFmtId="0" xfId="0" applyBorder="1" applyFont="1"/>
    <xf borderId="1" fillId="0" fontId="1" numFmtId="14" xfId="0" applyBorder="1" applyFont="1" applyNumberFormat="1"/>
    <xf borderId="3" fillId="0" fontId="1" numFmtId="0" xfId="0" applyBorder="1" applyFont="1"/>
    <xf borderId="0" fillId="0" fontId="2" numFmtId="164" xfId="0" applyAlignment="1" applyFont="1" applyNumberFormat="1">
      <alignment horizontal="center"/>
    </xf>
    <xf borderId="0" fillId="0" fontId="2" numFmtId="14" xfId="0" applyAlignment="1" applyFont="1" applyNumberFormat="1">
      <alignment horizontal="right"/>
    </xf>
    <xf borderId="3" fillId="0" fontId="1" numFmtId="0" xfId="0" applyAlignment="1" applyBorder="1" applyFont="1">
      <alignment horizontal="center"/>
    </xf>
    <xf borderId="3" fillId="0" fontId="1" numFmtId="49" xfId="0" applyAlignment="1" applyBorder="1" applyFont="1" applyNumberFormat="1">
      <alignment horizontal="left"/>
    </xf>
    <xf borderId="3" fillId="0" fontId="1" numFmtId="0" xfId="0" applyAlignment="1" applyBorder="1" applyFont="1">
      <alignment horizontal="left"/>
    </xf>
    <xf borderId="3" fillId="0" fontId="1" numFmtId="164" xfId="0" applyAlignment="1" applyBorder="1" applyFont="1" applyNumberFormat="1">
      <alignment horizontal="right"/>
    </xf>
    <xf borderId="3" fillId="0" fontId="1" numFmtId="164" xfId="0" applyAlignment="1" applyBorder="1" applyFont="1" applyNumberFormat="1">
      <alignment horizontal="center"/>
    </xf>
    <xf borderId="3" fillId="0" fontId="1" numFmtId="14" xfId="0" applyBorder="1" applyFont="1" applyNumberFormat="1"/>
    <xf borderId="0" fillId="0" fontId="3" numFmtId="0" xfId="0" applyFont="1"/>
    <xf borderId="0" fillId="0" fontId="2" numFmtId="164" xfId="0" applyAlignment="1" applyFont="1" applyNumberFormat="1">
      <alignment horizontal="left"/>
    </xf>
    <xf borderId="0" fillId="0" fontId="2" numFmtId="164" xfId="0" applyAlignment="1" applyFont="1" applyNumberFormat="1">
      <alignment horizontal="right"/>
    </xf>
    <xf borderId="0" fillId="0" fontId="2" numFmtId="165" xfId="0" applyFont="1" applyNumberFormat="1"/>
    <xf borderId="0" fillId="0" fontId="4" numFmtId="164" xfId="0" applyAlignment="1" applyFont="1" applyNumberFormat="1">
      <alignment horizontal="left"/>
    </xf>
    <xf borderId="0" fillId="0" fontId="2" numFmtId="165" xfId="0" applyAlignment="1" applyFont="1" applyNumberFormat="1">
      <alignment horizontal="right"/>
    </xf>
    <xf borderId="0" fillId="0" fontId="2" numFmtId="0" xfId="0" applyAlignment="1" applyFont="1">
      <alignment horizontal="right"/>
    </xf>
    <xf borderId="0" fillId="0" fontId="2" numFmtId="166" xfId="0" applyAlignment="1" applyFont="1" applyNumberFormat="1">
      <alignment horizontal="right"/>
    </xf>
    <xf borderId="0" fillId="0" fontId="0" numFmtId="0" xfId="0" applyAlignment="1" applyFont="1">
      <alignment horizontal="left"/>
    </xf>
    <xf borderId="0" fillId="0" fontId="0" numFmtId="164" xfId="0" applyAlignment="1" applyFont="1" applyNumberFormat="1">
      <alignment horizontal="right"/>
    </xf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10" numFmtId="0" xfId="0" applyAlignment="1" applyFont="1">
      <alignment horizontal="left"/>
    </xf>
    <xf borderId="0" fillId="0" fontId="0" numFmtId="0" xfId="0" applyAlignment="1" applyFont="1">
      <alignment vertical="top"/>
    </xf>
    <xf borderId="0" fillId="0" fontId="11" numFmtId="0" xfId="0" applyAlignment="1" applyFont="1">
      <alignment horizontal="left" vertical="top"/>
    </xf>
    <xf borderId="0" fillId="0" fontId="0" numFmtId="0" xfId="0" applyAlignment="1" applyFont="1">
      <alignment horizontal="center" vertical="top"/>
    </xf>
    <xf borderId="0" fillId="0" fontId="0" numFmtId="0" xfId="0" applyAlignment="1" applyFont="1">
      <alignment horizontal="left" vertical="top"/>
    </xf>
    <xf borderId="0" fillId="0" fontId="0" numFmtId="164" xfId="0" applyAlignment="1" applyFont="1" applyNumberFormat="1">
      <alignment horizontal="right" vertical="top"/>
    </xf>
    <xf borderId="0" fillId="0" fontId="11" numFmtId="0" xfId="0" applyAlignment="1" applyFont="1">
      <alignment vertical="top"/>
    </xf>
    <xf borderId="0" fillId="0" fontId="12" numFmtId="0" xfId="0" applyAlignment="1" applyFont="1">
      <alignment vertical="top"/>
    </xf>
    <xf borderId="0" fillId="0" fontId="13" numFmtId="0" xfId="0" applyAlignment="1" applyFont="1">
      <alignment horizontal="left" vertical="top"/>
    </xf>
    <xf borderId="0" fillId="0" fontId="14" numFmtId="0" xfId="0" applyAlignment="1" applyFont="1">
      <alignment vertical="top"/>
    </xf>
    <xf borderId="0" fillId="0" fontId="13" numFmtId="0" xfId="0" applyFont="1"/>
    <xf borderId="0" fillId="0" fontId="2" numFmtId="165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thorlabs.com/thorproduct.cfm?partnumber=ND20A" TargetMode="External"/><Relationship Id="rId42" Type="http://schemas.openxmlformats.org/officeDocument/2006/relationships/hyperlink" Target="https://www.thorlabs.com/thorproduct.cfm?partnumber=PB4" TargetMode="External"/><Relationship Id="rId41" Type="http://schemas.openxmlformats.org/officeDocument/2006/relationships/hyperlink" Target="https://www.thorlabs.com/thorproduct.cfm?partnumber=RS1.5P" TargetMode="External"/><Relationship Id="rId44" Type="http://schemas.openxmlformats.org/officeDocument/2006/relationships/hyperlink" Target="https://www.thorlabs.com/thorproduct.cfm?partnumber=KCB2E" TargetMode="External"/><Relationship Id="rId43" Type="http://schemas.openxmlformats.org/officeDocument/2006/relationships/hyperlink" Target="https://www.thorlabs.com/thorproduct.cfm?partnumber=PF175" TargetMode="External"/><Relationship Id="rId46" Type="http://schemas.openxmlformats.org/officeDocument/2006/relationships/hyperlink" Target="https://www.thorlabs.com/thorproduct.cfm?partnumber=SM1L10" TargetMode="External"/><Relationship Id="rId45" Type="http://schemas.openxmlformats.org/officeDocument/2006/relationships/hyperlink" Target="https://www.thorlabs.com/thorproduct.cfm?partnumber=SM1V05" TargetMode="External"/><Relationship Id="rId107" Type="http://schemas.openxmlformats.org/officeDocument/2006/relationships/hyperlink" Target="https://www.hamiltoncompany.com/products/syringes-and-needles/needles/luer-lock-needles/kel-f-hub-needles/25-gauge-KelF-Hub-NDL-custom-length-0375-to-12-in-point-style-2-3-or-4-6PK" TargetMode="External"/><Relationship Id="rId106" Type="http://schemas.openxmlformats.org/officeDocument/2006/relationships/hyperlink" Target="http://www.mcmaster.com/" TargetMode="External"/><Relationship Id="rId105" Type="http://schemas.openxmlformats.org/officeDocument/2006/relationships/hyperlink" Target="https://www.ebay.com/itm/CNC3040T-3-AXIS-USB-Router-Engraver-Engraving-Drilling-Milling-Machine-300x400/163143304813?epid=5029963288&amp;hash=item25fc19466d:g:OMQAAOSwojdbNZ7H:sc:FedExHomeDelivery!94305!US!-1" TargetMode="External"/><Relationship Id="rId104" Type="http://schemas.openxmlformats.org/officeDocument/2006/relationships/hyperlink" Target="https://www.idex-hs.com/flangeless-fitting-delrinr-red-1-4-24-flat-bottom-for1-16-od.html" TargetMode="External"/><Relationship Id="rId109" Type="http://schemas.openxmlformats.org/officeDocument/2006/relationships/hyperlink" Target="https://www.thorlabs.com/thorproduct.cfm?partnumber=RS1.5P" TargetMode="External"/><Relationship Id="rId108" Type="http://schemas.openxmlformats.org/officeDocument/2006/relationships/hyperlink" Target="https://www.thorlabs.com/thorproduct.cfm?partnumber=RS1.5P" TargetMode="External"/><Relationship Id="rId48" Type="http://schemas.openxmlformats.org/officeDocument/2006/relationships/hyperlink" Target="https://www.thorlabs.com/thorproduct.cfm?partnumber=CA2848" TargetMode="External"/><Relationship Id="rId47" Type="http://schemas.openxmlformats.org/officeDocument/2006/relationships/hyperlink" Target="https://www.thorlabs.com/thorproduct.cfm?partnumber=T3283" TargetMode="External"/><Relationship Id="rId49" Type="http://schemas.openxmlformats.org/officeDocument/2006/relationships/hyperlink" Target="https://www.thorlabs.com/thorproduct.cfm?partnumber=PB4" TargetMode="External"/><Relationship Id="rId103" Type="http://schemas.openxmlformats.org/officeDocument/2006/relationships/hyperlink" Target="https://www.idex-hs.com/checkout/cart/configure/id/46408/" TargetMode="External"/><Relationship Id="rId102" Type="http://schemas.openxmlformats.org/officeDocument/2006/relationships/hyperlink" Target="http://www.amazon.com/SF-Cable-Universal-Power-IEC320/dp/B006W0IHPW?ie=UTF8&amp;psc=1&amp;redirect=true&amp;ref_=ox_sc_act_title_1&amp;smid=A33MASNQGU8ZOV" TargetMode="External"/><Relationship Id="rId101" Type="http://schemas.openxmlformats.org/officeDocument/2006/relationships/hyperlink" Target="http://www.amazon.com/AmazonBasics-USB-3-0-Extension-Cable/dp/B00NH134L6" TargetMode="External"/><Relationship Id="rId100" Type="http://schemas.openxmlformats.org/officeDocument/2006/relationships/hyperlink" Target="http://www.amazon.com/StarTech-6-Feet-Straight-Through-Serial/dp/B00066HP2E" TargetMode="External"/><Relationship Id="rId31" Type="http://schemas.openxmlformats.org/officeDocument/2006/relationships/hyperlink" Target="https://www.thorlabs.com/thorproduct.cfm?partnumber=PH3" TargetMode="External"/><Relationship Id="rId30" Type="http://schemas.openxmlformats.org/officeDocument/2006/relationships/hyperlink" Target="https://www.thorlabs.com/thorproduct.cfm?partnumber=XR25C" TargetMode="External"/><Relationship Id="rId33" Type="http://schemas.openxmlformats.org/officeDocument/2006/relationships/hyperlink" Target="https://www.thorlabs.com/thorproduct.cfm?partnumber=CXY2" TargetMode="External"/><Relationship Id="rId32" Type="http://schemas.openxmlformats.org/officeDocument/2006/relationships/hyperlink" Target="https://www.thorlabs.com/thorproduct.cfm?partnumber=TR3" TargetMode="External"/><Relationship Id="rId35" Type="http://schemas.openxmlformats.org/officeDocument/2006/relationships/hyperlink" Target="https://www.thorlabs.com/thorproduct.cfm?partnumber=LCPMA1" TargetMode="External"/><Relationship Id="rId34" Type="http://schemas.openxmlformats.org/officeDocument/2006/relationships/hyperlink" Target="https://www.thorlabs.com/thorproduct.cfm?partnumber=SM2L05" TargetMode="External"/><Relationship Id="rId37" Type="http://schemas.openxmlformats.org/officeDocument/2006/relationships/hyperlink" Target="https://www.thorlabs.com/thorproduct.cfm?partnumber=CV1530" TargetMode="External"/><Relationship Id="rId36" Type="http://schemas.openxmlformats.org/officeDocument/2006/relationships/hyperlink" Target="https://www.thorlabs.com/thorproduct.cfm?partnumber=ERSCA-P4" TargetMode="External"/><Relationship Id="rId39" Type="http://schemas.openxmlformats.org/officeDocument/2006/relationships/hyperlink" Target="https://www.thorlabs.com/thorproduct.cfm?partnumber=BBE2-E02" TargetMode="External"/><Relationship Id="rId38" Type="http://schemas.openxmlformats.org/officeDocument/2006/relationships/hyperlink" Target="https://www.thorlabs.com/newgrouppage9.cfm?objectgroup_id=1313&amp;pn=P6" TargetMode="External"/><Relationship Id="rId20" Type="http://schemas.openxmlformats.org/officeDocument/2006/relationships/hyperlink" Target="https://www.thorlabs.com/thorproduct.cfm?partnumber=TR1" TargetMode="External"/><Relationship Id="rId22" Type="http://schemas.openxmlformats.org/officeDocument/2006/relationships/hyperlink" Target="http://www.edmundoptics.com/optics/optical-lenses/achromatic-lenses/vis-nir-coated-achromatic-lenses/49352/" TargetMode="External"/><Relationship Id="rId21" Type="http://schemas.openxmlformats.org/officeDocument/2006/relationships/hyperlink" Target="http://www.edmundoptics.com/optics/optical-lenses/achromatic-lenses/vis-nir-coated-achromatic-lenses/49395/" TargetMode="External"/><Relationship Id="rId24" Type="http://schemas.openxmlformats.org/officeDocument/2006/relationships/hyperlink" Target="https://www.thorlabs.com/thorproduct.cfm?partnumber=ER12" TargetMode="External"/><Relationship Id="rId23" Type="http://schemas.openxmlformats.org/officeDocument/2006/relationships/hyperlink" Target="http://www.edmundoptics.com/optics/optical-lenses/achromatic-lenses/vis-nir-coated-achromatic-lenses/49392/" TargetMode="External"/><Relationship Id="rId26" Type="http://schemas.openxmlformats.org/officeDocument/2006/relationships/hyperlink" Target="https://www.thorlabs.com/thorproduct.cfm?partnumber=ER1-P4" TargetMode="External"/><Relationship Id="rId25" Type="http://schemas.openxmlformats.org/officeDocument/2006/relationships/hyperlink" Target="https://www.thorlabs.com/thorproduct.cfm?partnumber=CDA1" TargetMode="External"/><Relationship Id="rId28" Type="http://schemas.openxmlformats.org/officeDocument/2006/relationships/hyperlink" Target="https://www.thorlabs.com/thorproduct.cfm?partnumber=ER025" TargetMode="External"/><Relationship Id="rId27" Type="http://schemas.openxmlformats.org/officeDocument/2006/relationships/hyperlink" Target="https://www.thorlabs.com/thorproduct.cfm?partnumber=ER05-P4" TargetMode="External"/><Relationship Id="rId29" Type="http://schemas.openxmlformats.org/officeDocument/2006/relationships/hyperlink" Target="https://www.thorlabs.com/thorproduct.cfm?partnumber=CXY1" TargetMode="External"/><Relationship Id="rId95" Type="http://schemas.openxmlformats.org/officeDocument/2006/relationships/hyperlink" Target="http://www.bioptechs.com/Products/Prices/prices.html" TargetMode="External"/><Relationship Id="rId94" Type="http://schemas.openxmlformats.org/officeDocument/2006/relationships/hyperlink" Target="http://www.bioptechs.com/Products/Prices/prices.html" TargetMode="External"/><Relationship Id="rId97" Type="http://schemas.openxmlformats.org/officeDocument/2006/relationships/hyperlink" Target="http://216.92.84.132/wordpress/product/chamber-accessories/" TargetMode="External"/><Relationship Id="rId96" Type="http://schemas.openxmlformats.org/officeDocument/2006/relationships/hyperlink" Target="http://216.92.84.132/wordpress/product/chamber-accessories/" TargetMode="External"/><Relationship Id="rId11" Type="http://schemas.openxmlformats.org/officeDocument/2006/relationships/hyperlink" Target="https://www.thorlabs.com/thorproduct.cfm?partnumber=CRM1" TargetMode="External"/><Relationship Id="rId99" Type="http://schemas.openxmlformats.org/officeDocument/2006/relationships/hyperlink" Target="http://www.amazon.com/AmazonBasics-Port-2-5A-power-adapter/dp/B00DQFGH80" TargetMode="External"/><Relationship Id="rId10" Type="http://schemas.openxmlformats.org/officeDocument/2006/relationships/hyperlink" Target="https://www.thorlabs.com/thorproduct.cfm?partnumber=WPH05M-780" TargetMode="External"/><Relationship Id="rId98" Type="http://schemas.openxmlformats.org/officeDocument/2006/relationships/hyperlink" Target="http://www.amazon.com/Tripp-Lite-USA-19HS-High-Speed-supports/dp/B0000VYJRY/ref=sr_1_1?ie=UTF8&amp;qid=1453835083&amp;sr=8-1&amp;keywords=tripp-lite+keyspan+usa-19hs" TargetMode="External"/><Relationship Id="rId13" Type="http://schemas.openxmlformats.org/officeDocument/2006/relationships/hyperlink" Target="https://www.thorlabs.com/thorproduct.cfm?partnumber=ER10" TargetMode="External"/><Relationship Id="rId12" Type="http://schemas.openxmlformats.org/officeDocument/2006/relationships/hyperlink" Target="https://www.thorlabs.com/thorproduct.cfm?partnumber=CP02" TargetMode="External"/><Relationship Id="rId91" Type="http://schemas.openxmlformats.org/officeDocument/2006/relationships/hyperlink" Target="https://www.hamiltoncompany.com/products/syringes-and-needles/needles/luer-lock-needles/kel-f-hub-needles/25-gauge-KelF-Hub-NDL-custom-length-0375-to-12-in-point-style-2-3-or-4-6PK" TargetMode="External"/><Relationship Id="rId90" Type="http://schemas.openxmlformats.org/officeDocument/2006/relationships/hyperlink" Target="http://www.edmundoptics.com/optics/optical-filters/shortpass-edge-filters/high-performance-od-4-shortpass-filters/64334/" TargetMode="External"/><Relationship Id="rId93" Type="http://schemas.openxmlformats.org/officeDocument/2006/relationships/hyperlink" Target="http://www.hamiltoncompany.com/products/MVPRS232PC1WO-VALVE" TargetMode="External"/><Relationship Id="rId92" Type="http://schemas.openxmlformats.org/officeDocument/2006/relationships/hyperlink" Target="http://www.hamiltoncompany.com/products/MVP-Output-to-MVP-Input-Cable" TargetMode="External"/><Relationship Id="rId15" Type="http://schemas.openxmlformats.org/officeDocument/2006/relationships/hyperlink" Target="https://www.thorlabs.com/thorproduct.cfm?partnumber=KM100-E02" TargetMode="External"/><Relationship Id="rId110" Type="http://schemas.openxmlformats.org/officeDocument/2006/relationships/drawing" Target="../drawings/drawing1.xml"/><Relationship Id="rId14" Type="http://schemas.openxmlformats.org/officeDocument/2006/relationships/hyperlink" Target="https://www.thorlabs.com/thorproduct.cfm?partnumber=CF125-P5" TargetMode="External"/><Relationship Id="rId17" Type="http://schemas.openxmlformats.org/officeDocument/2006/relationships/hyperlink" Target="https://www.thorlabs.com/thorproduct.cfm?partnumber=PH1.5E" TargetMode="External"/><Relationship Id="rId16" Type="http://schemas.openxmlformats.org/officeDocument/2006/relationships/hyperlink" Target="https://www.thorlabs.com/thorproduct.cfm?partnumber=KM200-E02" TargetMode="External"/><Relationship Id="rId19" Type="http://schemas.openxmlformats.org/officeDocument/2006/relationships/hyperlink" Target="https://www.thorlabs.com/thorproduct.cfm?partnumber=PH082E" TargetMode="External"/><Relationship Id="rId18" Type="http://schemas.openxmlformats.org/officeDocument/2006/relationships/hyperlink" Target="https://www.thorlabs.com/thorproduct.cfm?partnumber=TR1.5-P5" TargetMode="External"/><Relationship Id="rId84" Type="http://schemas.openxmlformats.org/officeDocument/2006/relationships/hyperlink" Target="http://sine.ni.com/nips/cds/view/p/lang/en/nid/212384" TargetMode="External"/><Relationship Id="rId83" Type="http://schemas.openxmlformats.org/officeDocument/2006/relationships/hyperlink" Target="http://sine.ni.com/nips/cds/view/p/lang/en/nid/10688" TargetMode="External"/><Relationship Id="rId86" Type="http://schemas.openxmlformats.org/officeDocument/2006/relationships/hyperlink" Target="https://www.thorlabs.com/thorproduct.cfm?partnumber=CA2672" TargetMode="External"/><Relationship Id="rId85" Type="http://schemas.openxmlformats.org/officeDocument/2006/relationships/hyperlink" Target="http://sine.ni.com/nips/cds/view/p/lang/en/nid/212384" TargetMode="External"/><Relationship Id="rId88" Type="http://schemas.openxmlformats.org/officeDocument/2006/relationships/hyperlink" Target="https://www.thorlabs.com/thorproduct.cfm?partnumber=T3283" TargetMode="External"/><Relationship Id="rId87" Type="http://schemas.openxmlformats.org/officeDocument/2006/relationships/hyperlink" Target="https://www.thorlabs.com/thorproduct.cfm?partnumber=CA3136" TargetMode="External"/><Relationship Id="rId89" Type="http://schemas.openxmlformats.org/officeDocument/2006/relationships/hyperlink" Target="https://www.thorlabs.com/thorproduct.cfm?partnumber=2249-C-60" TargetMode="External"/><Relationship Id="rId80" Type="http://schemas.openxmlformats.org/officeDocument/2006/relationships/hyperlink" Target="http://sine.ni.com/nips/cds/view/p/lang/en/nid/10713" TargetMode="External"/><Relationship Id="rId82" Type="http://schemas.openxmlformats.org/officeDocument/2006/relationships/hyperlink" Target="http://sine.ni.com/nips/cds/view/p/lang/en/nid/1186" TargetMode="External"/><Relationship Id="rId81" Type="http://schemas.openxmlformats.org/officeDocument/2006/relationships/hyperlink" Target="http://sine.ni.com/nips/cds/view/p/lang/en/nid/10713" TargetMode="External"/><Relationship Id="rId1" Type="http://schemas.openxmlformats.org/officeDocument/2006/relationships/hyperlink" Target="https://www.amazon.com/gp/product/B01G844OOO/ref=oh_aui_detailpage_o01_s00?ie=UTF8&amp;psc=1" TargetMode="External"/><Relationship Id="rId2" Type="http://schemas.openxmlformats.org/officeDocument/2006/relationships/hyperlink" Target="https://www.semrock.com/FilterDetails.aspx?id=Di03-R405-t3-25x36" TargetMode="External"/><Relationship Id="rId3" Type="http://schemas.openxmlformats.org/officeDocument/2006/relationships/hyperlink" Target="https://www.semrock.com/FilterDetails.aspx?id=Di03-R488-t3-25x36" TargetMode="External"/><Relationship Id="rId4" Type="http://schemas.openxmlformats.org/officeDocument/2006/relationships/hyperlink" Target="https://www.semrock.com/FilterDetails.aspx?id=Di03-R561-t3-25x36" TargetMode="External"/><Relationship Id="rId9" Type="http://schemas.openxmlformats.org/officeDocument/2006/relationships/hyperlink" Target="https://www.thorlabs.com/thorproduct.cfm?partnumber=WPH05M-488" TargetMode="External"/><Relationship Id="rId5" Type="http://schemas.openxmlformats.org/officeDocument/2006/relationships/hyperlink" Target="https://www.semrock.com/FilterDetails.aspx?id=Di03-R635-t3-25x36" TargetMode="External"/><Relationship Id="rId6" Type="http://schemas.openxmlformats.org/officeDocument/2006/relationships/hyperlink" Target="https://www.thorlabs.com/thorproduct.cfm?partnumber=LA1433-A-ML" TargetMode="External"/><Relationship Id="rId7" Type="http://schemas.openxmlformats.org/officeDocument/2006/relationships/hyperlink" Target="https://www.thorlabs.com/thorproduct.cfm?partnumber=LA1509-A-ML" TargetMode="External"/><Relationship Id="rId8" Type="http://schemas.openxmlformats.org/officeDocument/2006/relationships/hyperlink" Target="https://www.thorlabs.com/thorproduct.cfm?partnumber=LD2297-A" TargetMode="External"/><Relationship Id="rId73" Type="http://schemas.openxmlformats.org/officeDocument/2006/relationships/hyperlink" Target="https://www.thorlabs.com/newgrouppage9.cfm?objectgroup_id=1266&amp;pn=TR6" TargetMode="External"/><Relationship Id="rId72" Type="http://schemas.openxmlformats.org/officeDocument/2006/relationships/hyperlink" Target="https://www.thorlabs.com/thorproduct.cfm?partnumber=PH4E" TargetMode="External"/><Relationship Id="rId75" Type="http://schemas.openxmlformats.org/officeDocument/2006/relationships/hyperlink" Target="http://www.amazon.com/AmazonBasics-6-Outlet-Surge-Protector-2-Pack/dp/B014EKQ5AA/ref=sr_1_3?ie=UTF8&amp;qid=1461346017&amp;sr=8-3&amp;keywords=power+strip" TargetMode="External"/><Relationship Id="rId74" Type="http://schemas.openxmlformats.org/officeDocument/2006/relationships/hyperlink" Target="http://www.amazon.com/Sabrent-Adapter-Control-Switches-HB-U14P/dp/B00HL7Z46K/ref=sr_1_15?ie=UTF8&amp;qid=1461345814&amp;sr=8-15&amp;keywords=USB+hub" TargetMode="External"/><Relationship Id="rId77" Type="http://schemas.openxmlformats.org/officeDocument/2006/relationships/hyperlink" Target="http://sine.ni.com/nips/cds/view/p/lang/en/nid/207410" TargetMode="External"/><Relationship Id="rId76" Type="http://schemas.openxmlformats.org/officeDocument/2006/relationships/hyperlink" Target="https://www.amazon.com/gp/product/B002N2CFJ2/ref=od_aui_detailpages00?ie=UTF8&amp;psc=1" TargetMode="External"/><Relationship Id="rId79" Type="http://schemas.openxmlformats.org/officeDocument/2006/relationships/hyperlink" Target="http://sine.ni.com/nips/cds/view/p/lang/en/nid/1835" TargetMode="External"/><Relationship Id="rId78" Type="http://schemas.openxmlformats.org/officeDocument/2006/relationships/hyperlink" Target="http://sine.ni.com/nips/cds/view/p/lang/en/nid/207410" TargetMode="External"/><Relationship Id="rId71" Type="http://schemas.openxmlformats.org/officeDocument/2006/relationships/hyperlink" Target="https://www.thorlabs.com/thorproduct.cfm?partnumber=SM1A9" TargetMode="External"/><Relationship Id="rId70" Type="http://schemas.openxmlformats.org/officeDocument/2006/relationships/hyperlink" Target="https://www.thorlabs.com/thorproduct.cfm?partnumber=NENIR60A" TargetMode="External"/><Relationship Id="rId62" Type="http://schemas.openxmlformats.org/officeDocument/2006/relationships/hyperlink" Target="https://www.thorlabs.com/thorproduct.cfm?partnumber=CXY1" TargetMode="External"/><Relationship Id="rId61" Type="http://schemas.openxmlformats.org/officeDocument/2006/relationships/hyperlink" Target="https://www.thorlabs.com/thorproduct.cfm?partnumber=LA1172-B-ML" TargetMode="External"/><Relationship Id="rId64" Type="http://schemas.openxmlformats.org/officeDocument/2006/relationships/hyperlink" Target="https://www.thorlabs.com/newgrouppage9.cfm?objectgroup_id=1895" TargetMode="External"/><Relationship Id="rId63" Type="http://schemas.openxmlformats.org/officeDocument/2006/relationships/hyperlink" Target="https://www.thorlabs.com/newgrouppage9.cfm?objectgroup_id=1895" TargetMode="External"/><Relationship Id="rId66" Type="http://schemas.openxmlformats.org/officeDocument/2006/relationships/hyperlink" Target="https://www.thorlabs.com/newgrouppage9.cfm?objectgroup_id=6813&amp;pn=KCB1C" TargetMode="External"/><Relationship Id="rId65" Type="http://schemas.openxmlformats.org/officeDocument/2006/relationships/hyperlink" Target="http://www.thorlabs.com/thorproduct.cfm?partnumber=BB1-E03" TargetMode="External"/><Relationship Id="rId68" Type="http://schemas.openxmlformats.org/officeDocument/2006/relationships/hyperlink" Target="https://www.thorlabs.com/thorproduct.cfm?partnumber=ERSCA" TargetMode="External"/><Relationship Id="rId67" Type="http://schemas.openxmlformats.org/officeDocument/2006/relationships/hyperlink" Target="https://www.thorlabs.com/thorproduct.cfm?partnumber=ER6-P4" TargetMode="External"/><Relationship Id="rId60" Type="http://schemas.openxmlformats.org/officeDocument/2006/relationships/hyperlink" Target="https://www.thorlabs.com/thorproduct.cfm?partnumber=LA1608-B-ML" TargetMode="External"/><Relationship Id="rId69" Type="http://schemas.openxmlformats.org/officeDocument/2006/relationships/hyperlink" Target="https://www.thorlabs.com/thorproduct.cfm?partnumber=CP02" TargetMode="External"/><Relationship Id="rId51" Type="http://schemas.openxmlformats.org/officeDocument/2006/relationships/hyperlink" Target="https://www.thorlabs.com/thorproduct.cfm?partnumber=TR8" TargetMode="External"/><Relationship Id="rId50" Type="http://schemas.openxmlformats.org/officeDocument/2006/relationships/hyperlink" Target="https://www.thorlabs.com/thorproduct.cfm?partnumber=PF175" TargetMode="External"/><Relationship Id="rId53" Type="http://schemas.openxmlformats.org/officeDocument/2006/relationships/hyperlink" Target="https://www.amazon.com/gp/product/B00NH11KIK/ref=od_aui_detailpages00?ie=UTF8&amp;psc=1" TargetMode="External"/><Relationship Id="rId52" Type="http://schemas.openxmlformats.org/officeDocument/2006/relationships/hyperlink" Target="https://www.thorlabs.com/thorproduct.cfm?partnumber=RA90" TargetMode="External"/><Relationship Id="rId55" Type="http://schemas.openxmlformats.org/officeDocument/2006/relationships/hyperlink" Target="https://www.thorlabs.com/thorproduct.cfm?partnumber=NENIR10A" TargetMode="External"/><Relationship Id="rId54" Type="http://schemas.openxmlformats.org/officeDocument/2006/relationships/hyperlink" Target="https://www.thorlabs.com/thorproduct.cfm?partnumber=LDC210C" TargetMode="External"/><Relationship Id="rId57" Type="http://schemas.openxmlformats.org/officeDocument/2006/relationships/hyperlink" Target="https://www.thorlabs.com/thorproduct.cfm?partnumber=DCC1545M" TargetMode="External"/><Relationship Id="rId56" Type="http://schemas.openxmlformats.org/officeDocument/2006/relationships/hyperlink" Target="https://www.thorlabs.com/thorproduct.cfm?partnumber=NENIR20A" TargetMode="External"/><Relationship Id="rId59" Type="http://schemas.openxmlformats.org/officeDocument/2006/relationships/hyperlink" Target="https://www.thorlabs.com/thorproduct.cfm?partnumber=CP08FP" TargetMode="External"/><Relationship Id="rId58" Type="http://schemas.openxmlformats.org/officeDocument/2006/relationships/hyperlink" Target="https://www.thorlabs.com/thorproduct.cfm?partnumber=PAFA-X-4-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24.57"/>
    <col customWidth="1" min="3" max="5" width="14.43"/>
    <col customWidth="1" min="6" max="6" width="79.0"/>
    <col customWidth="1" min="7" max="7" width="14.43"/>
    <col customWidth="1" min="8" max="8" width="15.57"/>
    <col customWidth="1" hidden="1" min="9" max="9" width="15.57"/>
    <col customWidth="1" min="10" max="11" width="14.43"/>
    <col customWidth="1" min="12" max="12" width="33.86"/>
    <col customWidth="1" min="13" max="29" width="14.43"/>
  </cols>
  <sheetData>
    <row r="1" ht="15.75" customHeight="1">
      <c r="A1" s="1"/>
      <c r="B1" s="2"/>
      <c r="C1" s="3"/>
      <c r="D1" s="1" t="s">
        <v>0</v>
      </c>
      <c r="E1" s="4">
        <f>SUM(C6:C20)</f>
        <v>208630.755</v>
      </c>
      <c r="F1" s="5"/>
      <c r="G1" s="6"/>
      <c r="H1" s="7"/>
      <c r="I1" s="7"/>
      <c r="J1" s="7"/>
      <c r="K1" s="5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ht="15.75" customHeight="1">
      <c r="A2" s="5"/>
      <c r="B2" s="2"/>
      <c r="C2" s="3"/>
      <c r="D2" s="9"/>
      <c r="E2" s="6"/>
      <c r="F2" s="5"/>
      <c r="G2" s="6"/>
      <c r="H2" s="7"/>
      <c r="I2" s="7"/>
      <c r="J2" s="7"/>
      <c r="K2" s="5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ht="15.75" customHeight="1">
      <c r="A3" s="10" t="s">
        <v>1</v>
      </c>
      <c r="B3" s="9"/>
      <c r="C3" s="3"/>
      <c r="D3" s="9"/>
      <c r="E3" s="6"/>
      <c r="F3" s="5"/>
      <c r="G3" s="5"/>
      <c r="H3" s="7"/>
      <c r="I3" s="7"/>
      <c r="J3" s="7"/>
      <c r="K3" s="5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ht="15.75" customHeight="1">
      <c r="A4" s="11"/>
      <c r="B4" s="12"/>
      <c r="C4" s="13"/>
      <c r="D4" s="12"/>
      <c r="E4" s="14"/>
      <c r="F4" s="15" t="s">
        <v>2</v>
      </c>
      <c r="G4" s="11"/>
      <c r="H4" s="16"/>
      <c r="I4" s="16"/>
      <c r="J4" s="16"/>
      <c r="K4" s="1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ht="15.75" customHeight="1">
      <c r="A5" s="17" t="s">
        <v>3</v>
      </c>
      <c r="B5" s="18" t="s">
        <v>4</v>
      </c>
      <c r="C5" s="19" t="s">
        <v>5</v>
      </c>
      <c r="D5" s="12"/>
      <c r="E5" s="20" t="s">
        <v>6</v>
      </c>
      <c r="F5" s="21" t="s">
        <v>7</v>
      </c>
      <c r="G5" s="11"/>
      <c r="H5" s="22"/>
      <c r="I5" s="22" t="s">
        <v>8</v>
      </c>
      <c r="J5" s="22" t="s">
        <v>9</v>
      </c>
      <c r="K5" s="23" t="s">
        <v>10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ht="15.75" customHeight="1">
      <c r="A6" s="5" t="s">
        <v>11</v>
      </c>
      <c r="B6" s="9" t="s">
        <v>12</v>
      </c>
      <c r="C6" s="24">
        <f>B28</f>
        <v>14163.8</v>
      </c>
      <c r="D6" s="9"/>
      <c r="E6" s="6"/>
      <c r="F6" s="5" t="s">
        <v>13</v>
      </c>
      <c r="G6" s="5"/>
      <c r="H6" s="25"/>
      <c r="I6" s="25"/>
      <c r="J6" s="25"/>
      <c r="K6" s="5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ht="15.75" customHeight="1">
      <c r="A7" s="5" t="s">
        <v>2</v>
      </c>
      <c r="B7" s="9" t="s">
        <v>14</v>
      </c>
      <c r="C7" s="24">
        <f>B45</f>
        <v>82796.985</v>
      </c>
      <c r="D7" s="9"/>
      <c r="E7" s="6"/>
      <c r="F7" s="5" t="s">
        <v>15</v>
      </c>
      <c r="G7" s="5"/>
      <c r="H7" s="25"/>
      <c r="I7" s="25"/>
      <c r="J7" s="25"/>
      <c r="K7" s="5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ht="15.75" customHeight="1">
      <c r="A8" s="5" t="s">
        <v>16</v>
      </c>
      <c r="B8" s="9" t="s">
        <v>17</v>
      </c>
      <c r="C8" s="24">
        <f>B54</f>
        <v>19475</v>
      </c>
      <c r="D8" s="9"/>
      <c r="E8" s="6"/>
      <c r="F8" s="5" t="s">
        <v>18</v>
      </c>
      <c r="G8" s="5"/>
      <c r="H8" s="25"/>
      <c r="I8" s="25"/>
      <c r="J8" s="25"/>
      <c r="K8" s="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ht="15.75" customHeight="1">
      <c r="A9" s="5" t="s">
        <v>19</v>
      </c>
      <c r="B9" s="9" t="s">
        <v>20</v>
      </c>
      <c r="C9" s="24">
        <f>B191</f>
        <v>20737.2</v>
      </c>
      <c r="D9" s="9"/>
      <c r="E9" s="6"/>
      <c r="F9" s="5" t="s">
        <v>21</v>
      </c>
      <c r="G9" s="6"/>
      <c r="H9" s="25"/>
      <c r="I9" s="25"/>
      <c r="J9" s="25"/>
      <c r="K9" s="5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ht="15.75" customHeight="1">
      <c r="A10" s="5" t="s">
        <v>22</v>
      </c>
      <c r="B10" s="9" t="s">
        <v>23</v>
      </c>
      <c r="C10" s="24">
        <f>B37</f>
        <v>30852.2</v>
      </c>
      <c r="D10" s="9"/>
      <c r="E10" s="6"/>
      <c r="F10" s="5" t="s">
        <v>24</v>
      </c>
      <c r="G10" s="6"/>
      <c r="H10" s="25"/>
      <c r="I10" s="25"/>
      <c r="J10" s="25"/>
      <c r="K10" s="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ht="15.75" customHeight="1">
      <c r="A11" s="5" t="s">
        <v>25</v>
      </c>
      <c r="B11" s="9" t="s">
        <v>26</v>
      </c>
      <c r="C11" s="24">
        <f>B59</f>
        <v>10534.5</v>
      </c>
      <c r="D11" s="9"/>
      <c r="E11" s="6"/>
      <c r="F11" s="5" t="s">
        <v>27</v>
      </c>
      <c r="G11" s="5"/>
      <c r="H11" s="25"/>
      <c r="I11" s="25"/>
      <c r="J11" s="25"/>
      <c r="K11" s="5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ht="15.75" customHeight="1">
      <c r="A12" s="5" t="s">
        <v>28</v>
      </c>
      <c r="B12" s="9" t="s">
        <v>29</v>
      </c>
      <c r="C12" s="24">
        <f>B116</f>
        <v>5911.46</v>
      </c>
      <c r="D12" s="9"/>
      <c r="E12" s="6"/>
      <c r="F12" s="5" t="s">
        <v>30</v>
      </c>
      <c r="G12" s="8"/>
      <c r="H12" s="25"/>
      <c r="I12" s="25"/>
      <c r="J12" s="25"/>
      <c r="K12" s="5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ht="15.75" customHeight="1">
      <c r="A13" s="5" t="s">
        <v>31</v>
      </c>
      <c r="B13" s="9" t="s">
        <v>32</v>
      </c>
      <c r="C13" s="24">
        <f>B132</f>
        <v>7063.08</v>
      </c>
      <c r="D13" s="9"/>
      <c r="E13" s="6"/>
      <c r="F13" s="5" t="s">
        <v>33</v>
      </c>
      <c r="G13" s="8"/>
      <c r="H13" s="25"/>
      <c r="I13" s="25"/>
      <c r="J13" s="25"/>
      <c r="K13" s="5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ht="15.75" customHeight="1">
      <c r="A14" s="5" t="s">
        <v>34</v>
      </c>
      <c r="B14" s="9" t="s">
        <v>35</v>
      </c>
      <c r="C14" s="24">
        <f>B175</f>
        <v>3106.2</v>
      </c>
      <c r="D14" s="9"/>
      <c r="E14" s="6"/>
      <c r="F14" s="5" t="s">
        <v>36</v>
      </c>
      <c r="G14" s="5"/>
      <c r="H14" s="25"/>
      <c r="I14" s="25"/>
      <c r="J14" s="25"/>
      <c r="K14" s="5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ht="15.75" customHeight="1">
      <c r="A15" s="5" t="s">
        <v>37</v>
      </c>
      <c r="B15" s="9" t="s">
        <v>38</v>
      </c>
      <c r="C15" s="24">
        <f>B24</f>
        <v>5105.35</v>
      </c>
      <c r="D15" s="9"/>
      <c r="E15" s="6"/>
      <c r="F15" s="5" t="s">
        <v>39</v>
      </c>
      <c r="G15" s="6"/>
      <c r="H15" s="25"/>
      <c r="I15" s="25"/>
      <c r="J15" s="25"/>
      <c r="K15" s="5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ht="15.75" customHeight="1">
      <c r="A16" s="5" t="s">
        <v>40</v>
      </c>
      <c r="B16" s="9" t="s">
        <v>41</v>
      </c>
      <c r="C16" s="24">
        <f>B169+B241</f>
        <v>64.94</v>
      </c>
      <c r="D16" s="9"/>
      <c r="E16" s="6"/>
      <c r="F16" s="5" t="s">
        <v>42</v>
      </c>
      <c r="G16" s="6"/>
      <c r="H16" s="25"/>
      <c r="I16" s="25"/>
      <c r="J16" s="25"/>
      <c r="K16" s="5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ht="15.75" customHeight="1">
      <c r="A17" s="5" t="s">
        <v>43</v>
      </c>
      <c r="B17" s="9" t="s">
        <v>44</v>
      </c>
      <c r="C17" s="24">
        <f>B209</f>
        <v>8128.77</v>
      </c>
      <c r="D17" s="9"/>
      <c r="E17" s="6"/>
      <c r="F17" s="5" t="s">
        <v>45</v>
      </c>
      <c r="G17" s="5"/>
      <c r="H17" s="7"/>
      <c r="I17" s="7"/>
      <c r="J17" s="5"/>
      <c r="K17" s="5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ht="15.75" customHeight="1">
      <c r="A18" s="5" t="s">
        <v>46</v>
      </c>
      <c r="B18" s="9" t="s">
        <v>47</v>
      </c>
      <c r="C18" s="24">
        <f>B244</f>
        <v>691.27</v>
      </c>
      <c r="D18" s="9"/>
      <c r="E18" s="6"/>
      <c r="F18" s="5" t="s">
        <v>48</v>
      </c>
      <c r="G18" s="5"/>
      <c r="H18" s="7"/>
      <c r="I18" s="7"/>
      <c r="J18" s="5"/>
      <c r="K18" s="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ht="15.75" customHeight="1">
      <c r="A19" s="5"/>
      <c r="B19" s="9"/>
      <c r="C19" s="3"/>
      <c r="D19" s="9"/>
      <c r="E19" s="6"/>
      <c r="F19" s="5"/>
      <c r="G19" s="5"/>
      <c r="H19" s="7"/>
      <c r="I19" s="7"/>
      <c r="J19" s="7"/>
      <c r="K19" s="5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ht="15.75" customHeight="1">
      <c r="A20" s="10" t="s">
        <v>49</v>
      </c>
      <c r="B20" s="9"/>
      <c r="C20" s="3"/>
      <c r="D20" s="9"/>
      <c r="E20" s="6"/>
      <c r="F20" s="5"/>
      <c r="G20" s="6"/>
      <c r="H20" s="7"/>
      <c r="I20" s="7"/>
      <c r="J20" s="7"/>
      <c r="K20" s="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ht="15.75" customHeight="1">
      <c r="A21" s="11"/>
      <c r="B21" s="12"/>
      <c r="C21" s="13"/>
      <c r="D21" s="12"/>
      <c r="E21" s="14"/>
      <c r="F21" s="11"/>
      <c r="G21" s="14"/>
      <c r="H21" s="16"/>
      <c r="I21" s="16"/>
      <c r="J21" s="16"/>
      <c r="K21" s="11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ht="15.75" customHeight="1">
      <c r="A22" s="26" t="s">
        <v>50</v>
      </c>
      <c r="B22" s="27" t="s">
        <v>51</v>
      </c>
      <c r="C22" s="26" t="s">
        <v>52</v>
      </c>
      <c r="D22" s="28" t="s">
        <v>53</v>
      </c>
      <c r="E22" s="29" t="s">
        <v>54</v>
      </c>
      <c r="F22" s="28" t="s">
        <v>55</v>
      </c>
      <c r="G22" s="30" t="s">
        <v>56</v>
      </c>
      <c r="H22" s="23" t="s">
        <v>57</v>
      </c>
      <c r="I22" s="31" t="s">
        <v>8</v>
      </c>
      <c r="J22" s="31" t="s">
        <v>9</v>
      </c>
      <c r="K22" s="23" t="s">
        <v>58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ht="15.75" customHeight="1">
      <c r="A23" s="32"/>
      <c r="B23" s="33"/>
      <c r="C23" s="3"/>
      <c r="D23" s="9"/>
      <c r="E23" s="6"/>
      <c r="F23" s="5"/>
      <c r="G23" s="6"/>
      <c r="H23" s="7"/>
      <c r="I23" s="7"/>
      <c r="J23" s="7"/>
      <c r="K23" s="5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ht="15.75" customHeight="1">
      <c r="A24" s="32" t="s">
        <v>37</v>
      </c>
      <c r="B24" s="33">
        <f>SUM(G25:G27)</f>
        <v>5105.35</v>
      </c>
      <c r="C24" s="3"/>
      <c r="D24" s="9"/>
      <c r="E24" s="6"/>
      <c r="F24" s="5"/>
      <c r="G24" s="6"/>
      <c r="H24" s="7"/>
      <c r="I24" s="7"/>
      <c r="J24" s="7"/>
      <c r="K24" s="5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ht="15.75" customHeight="1">
      <c r="A25" s="5" t="s">
        <v>38</v>
      </c>
      <c r="B25" s="33" t="s">
        <v>59</v>
      </c>
      <c r="C25" s="3">
        <v>1.0</v>
      </c>
      <c r="D25" s="9" t="s">
        <v>60</v>
      </c>
      <c r="E25" s="6">
        <v>3532.88</v>
      </c>
      <c r="F25" s="5" t="s">
        <v>61</v>
      </c>
      <c r="G25" s="34">
        <f t="shared" ref="G25:G26" si="1">E25*C25</f>
        <v>3532.88</v>
      </c>
      <c r="H25" s="35">
        <v>42891.0</v>
      </c>
      <c r="I25" s="5"/>
      <c r="J25" s="7"/>
      <c r="K25" s="5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ht="15.75" customHeight="1">
      <c r="A26" s="5" t="s">
        <v>62</v>
      </c>
      <c r="B26" s="33"/>
      <c r="C26" s="3">
        <v>1.0</v>
      </c>
      <c r="D26" s="9" t="s">
        <v>60</v>
      </c>
      <c r="E26" s="6">
        <v>1572.47</v>
      </c>
      <c r="F26" s="5" t="s">
        <v>63</v>
      </c>
      <c r="G26" s="34">
        <f t="shared" si="1"/>
        <v>1572.47</v>
      </c>
      <c r="H26" s="35">
        <v>42912.0</v>
      </c>
      <c r="I26" s="8"/>
      <c r="J26" s="7"/>
      <c r="K26" s="36" t="s">
        <v>64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ht="15.75" customHeight="1">
      <c r="A27" s="32"/>
      <c r="B27" s="33"/>
      <c r="C27" s="3"/>
      <c r="D27" s="9"/>
      <c r="E27" s="6"/>
      <c r="F27" s="5"/>
      <c r="G27" s="6"/>
      <c r="H27" s="7"/>
      <c r="I27" s="7"/>
      <c r="J27" s="7"/>
      <c r="K27" s="5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ht="15.75" customHeight="1">
      <c r="A28" s="32" t="s">
        <v>11</v>
      </c>
      <c r="B28" s="33">
        <f>SUM(G29:G36)</f>
        <v>14163.8</v>
      </c>
      <c r="C28" s="3"/>
      <c r="D28" s="9"/>
      <c r="E28" s="6" t="s">
        <v>65</v>
      </c>
      <c r="F28" s="5"/>
      <c r="G28" s="6"/>
      <c r="H28" s="7"/>
      <c r="I28" s="7"/>
      <c r="J28" s="7"/>
      <c r="K28" s="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ht="15.75" customHeight="1">
      <c r="A29" s="5" t="s">
        <v>66</v>
      </c>
      <c r="B29" s="9" t="s">
        <v>67</v>
      </c>
      <c r="C29" s="3">
        <v>1.0</v>
      </c>
      <c r="D29" s="9" t="s">
        <v>60</v>
      </c>
      <c r="E29" s="34">
        <v>5031.0</v>
      </c>
      <c r="F29" s="5" t="s">
        <v>68</v>
      </c>
      <c r="G29" s="34">
        <f t="shared" ref="G29:G35" si="2">E29*C29</f>
        <v>5031</v>
      </c>
      <c r="H29" s="37">
        <v>42839.0</v>
      </c>
      <c r="I29" s="38"/>
      <c r="J29" s="25"/>
      <c r="K29" s="5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ht="15.75" customHeight="1">
      <c r="A30" s="5" t="s">
        <v>66</v>
      </c>
      <c r="B30" s="9" t="s">
        <v>69</v>
      </c>
      <c r="C30" s="3">
        <v>1.0</v>
      </c>
      <c r="D30" s="9" t="s">
        <v>70</v>
      </c>
      <c r="E30" s="34">
        <v>3340.8</v>
      </c>
      <c r="F30" s="5" t="s">
        <v>71</v>
      </c>
      <c r="G30" s="34">
        <f t="shared" si="2"/>
        <v>3340.8</v>
      </c>
      <c r="H30" s="37">
        <v>42839.0</v>
      </c>
      <c r="I30" s="38"/>
      <c r="J30" s="25"/>
      <c r="K30" s="5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ht="15.75" customHeight="1">
      <c r="A31" s="5" t="s">
        <v>66</v>
      </c>
      <c r="B31" s="9" t="s">
        <v>72</v>
      </c>
      <c r="C31" s="3">
        <v>3.0</v>
      </c>
      <c r="D31" s="9" t="s">
        <v>60</v>
      </c>
      <c r="E31" s="34">
        <f>1652.4/3</f>
        <v>550.8</v>
      </c>
      <c r="F31" s="5" t="s">
        <v>73</v>
      </c>
      <c r="G31" s="34">
        <f t="shared" si="2"/>
        <v>1652.4</v>
      </c>
      <c r="H31" s="37">
        <v>42839.0</v>
      </c>
      <c r="I31" s="38"/>
      <c r="J31" s="25"/>
      <c r="K31" s="5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ht="15.75" customHeight="1">
      <c r="A32" s="5" t="s">
        <v>66</v>
      </c>
      <c r="B32" s="9" t="s">
        <v>74</v>
      </c>
      <c r="C32" s="3">
        <v>1.0</v>
      </c>
      <c r="D32" s="9" t="s">
        <v>60</v>
      </c>
      <c r="E32" s="34">
        <v>174.6</v>
      </c>
      <c r="F32" s="6" t="s">
        <v>75</v>
      </c>
      <c r="G32" s="34">
        <f t="shared" si="2"/>
        <v>174.6</v>
      </c>
      <c r="H32" s="37">
        <v>42839.0</v>
      </c>
      <c r="I32" s="38"/>
      <c r="J32" s="25"/>
      <c r="K32" s="5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ht="15.75" customHeight="1">
      <c r="A33" s="5" t="s">
        <v>66</v>
      </c>
      <c r="B33" s="9" t="s">
        <v>76</v>
      </c>
      <c r="C33" s="3">
        <v>1.0</v>
      </c>
      <c r="D33" s="9" t="s">
        <v>60</v>
      </c>
      <c r="E33" s="34">
        <v>515.0</v>
      </c>
      <c r="F33" s="6" t="s">
        <v>77</v>
      </c>
      <c r="G33" s="34">
        <f t="shared" si="2"/>
        <v>515</v>
      </c>
      <c r="H33" s="37">
        <v>42839.0</v>
      </c>
      <c r="I33" s="38"/>
      <c r="J33" s="25"/>
      <c r="K33" s="5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ht="15.75" customHeight="1">
      <c r="A34" s="5" t="s">
        <v>78</v>
      </c>
      <c r="B34" s="9" t="s">
        <v>79</v>
      </c>
      <c r="C34" s="3">
        <v>1.0</v>
      </c>
      <c r="D34" s="9" t="s">
        <v>60</v>
      </c>
      <c r="E34" s="34">
        <v>2290.0</v>
      </c>
      <c r="F34" s="5" t="s">
        <v>80</v>
      </c>
      <c r="G34" s="34">
        <f t="shared" si="2"/>
        <v>2290</v>
      </c>
      <c r="H34" s="38"/>
      <c r="I34" s="38"/>
      <c r="J34" s="39"/>
      <c r="K34" s="5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ht="15.75" customHeight="1">
      <c r="A35" s="5" t="s">
        <v>78</v>
      </c>
      <c r="B35" s="9" t="s">
        <v>79</v>
      </c>
      <c r="C35" s="3">
        <v>1.0</v>
      </c>
      <c r="D35" s="9" t="s">
        <v>60</v>
      </c>
      <c r="E35" s="34">
        <v>1160.0</v>
      </c>
      <c r="F35" s="5" t="s">
        <v>81</v>
      </c>
      <c r="G35" s="34">
        <f t="shared" si="2"/>
        <v>1160</v>
      </c>
      <c r="H35" s="25"/>
      <c r="I35" s="25"/>
      <c r="J35" s="39"/>
      <c r="K35" s="5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ht="15.75" customHeight="1">
      <c r="A36" s="5"/>
      <c r="B36" s="9"/>
      <c r="C36" s="3"/>
      <c r="D36" s="9"/>
      <c r="E36" s="6"/>
      <c r="F36" s="5"/>
      <c r="G36" s="6"/>
      <c r="H36" s="7"/>
      <c r="I36" s="7"/>
      <c r="J36" s="7"/>
      <c r="K36" s="5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ht="15.75" customHeight="1">
      <c r="A37" s="32" t="s">
        <v>22</v>
      </c>
      <c r="B37" s="33">
        <f>SUM(G38:G43)</f>
        <v>30852.2</v>
      </c>
      <c r="C37" s="3" t="s">
        <v>82</v>
      </c>
      <c r="D37" s="9" t="s">
        <v>82</v>
      </c>
      <c r="E37" s="6" t="s">
        <v>83</v>
      </c>
      <c r="F37" s="5" t="s">
        <v>82</v>
      </c>
      <c r="G37" s="6"/>
      <c r="H37" s="7"/>
      <c r="I37" s="7"/>
      <c r="J37" s="7"/>
      <c r="K37" s="5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ht="15.75" customHeight="1">
      <c r="A38" s="5" t="s">
        <v>84</v>
      </c>
      <c r="B38" s="9" t="s">
        <v>85</v>
      </c>
      <c r="C38" s="3">
        <v>1.0</v>
      </c>
      <c r="D38" s="9" t="s">
        <v>60</v>
      </c>
      <c r="E38" s="6">
        <v>11519.7</v>
      </c>
      <c r="F38" s="5" t="s">
        <v>86</v>
      </c>
      <c r="G38" s="6">
        <f t="shared" ref="G38:G42" si="3">C38*E38</f>
        <v>11519.7</v>
      </c>
      <c r="H38" s="37">
        <v>42850.0</v>
      </c>
      <c r="I38" s="38"/>
      <c r="J38" s="7"/>
      <c r="K38" s="5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ht="15.75" customHeight="1">
      <c r="A39" s="5" t="s">
        <v>84</v>
      </c>
      <c r="B39" s="9">
        <v>7.3006063E7</v>
      </c>
      <c r="C39" s="3">
        <v>1.0</v>
      </c>
      <c r="D39" s="9" t="s">
        <v>60</v>
      </c>
      <c r="E39" s="6">
        <v>1347.1</v>
      </c>
      <c r="F39" s="5" t="s">
        <v>87</v>
      </c>
      <c r="G39" s="6">
        <f t="shared" si="3"/>
        <v>1347.1</v>
      </c>
      <c r="H39" s="37">
        <v>42850.0</v>
      </c>
      <c r="I39" s="38"/>
      <c r="J39" s="7"/>
      <c r="K39" s="5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ht="15.75" customHeight="1">
      <c r="A40" s="5" t="s">
        <v>84</v>
      </c>
      <c r="B40" s="9" t="s">
        <v>88</v>
      </c>
      <c r="C40" s="3">
        <v>1.0</v>
      </c>
      <c r="D40" s="9" t="s">
        <v>60</v>
      </c>
      <c r="E40" s="6">
        <v>12903.85</v>
      </c>
      <c r="F40" s="5" t="s">
        <v>89</v>
      </c>
      <c r="G40" s="6">
        <f t="shared" si="3"/>
        <v>12903.85</v>
      </c>
      <c r="H40" s="37">
        <v>42850.0</v>
      </c>
      <c r="I40" s="38"/>
      <c r="J40" s="7"/>
      <c r="K40" s="5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ht="15.75" customHeight="1">
      <c r="A41" s="5" t="s">
        <v>84</v>
      </c>
      <c r="B41" s="9">
        <v>996052.0</v>
      </c>
      <c r="C41" s="3">
        <v>1.0</v>
      </c>
      <c r="D41" s="9" t="s">
        <v>60</v>
      </c>
      <c r="E41" s="6">
        <v>4341.5</v>
      </c>
      <c r="F41" s="5" t="s">
        <v>90</v>
      </c>
      <c r="G41" s="6">
        <f t="shared" si="3"/>
        <v>4341.5</v>
      </c>
      <c r="H41" s="37">
        <v>42850.0</v>
      </c>
      <c r="I41" s="38"/>
      <c r="J41" s="7"/>
      <c r="K41" s="5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ht="15.75" customHeight="1">
      <c r="A42" s="5" t="s">
        <v>84</v>
      </c>
      <c r="B42" s="9" t="s">
        <v>91</v>
      </c>
      <c r="C42" s="3">
        <v>1.0</v>
      </c>
      <c r="D42" s="9" t="s">
        <v>60</v>
      </c>
      <c r="E42" s="6">
        <v>740.05</v>
      </c>
      <c r="F42" s="5" t="s">
        <v>92</v>
      </c>
      <c r="G42" s="6">
        <f t="shared" si="3"/>
        <v>740.05</v>
      </c>
      <c r="H42" s="37">
        <v>42850.0</v>
      </c>
      <c r="I42" s="38"/>
      <c r="J42" s="7"/>
      <c r="K42" s="5" t="s">
        <v>93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ht="15.75" customHeight="1">
      <c r="A43" s="5"/>
      <c r="B43" s="9"/>
      <c r="C43" s="3"/>
      <c r="D43" s="9"/>
      <c r="E43" s="6"/>
      <c r="F43" s="5"/>
      <c r="G43" s="6"/>
      <c r="H43" s="7"/>
      <c r="I43" s="7"/>
      <c r="J43" s="7"/>
      <c r="K43" s="5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ht="15.75" customHeight="1">
      <c r="A44" s="5"/>
      <c r="B44" s="9"/>
      <c r="C44" s="3"/>
      <c r="D44" s="9"/>
      <c r="E44" s="6"/>
      <c r="F44" s="5"/>
      <c r="G44" s="6"/>
      <c r="H44" s="7"/>
      <c r="I44" s="7"/>
      <c r="J44" s="7"/>
      <c r="K44" s="5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ht="15.75" customHeight="1">
      <c r="A45" s="32" t="s">
        <v>2</v>
      </c>
      <c r="B45" s="33">
        <f>SUM(G46:G53)</f>
        <v>82796.985</v>
      </c>
      <c r="C45" s="3"/>
      <c r="D45" s="9"/>
      <c r="E45" s="6"/>
      <c r="F45" s="5"/>
      <c r="G45" s="6"/>
      <c r="H45" s="7"/>
      <c r="I45" s="7"/>
      <c r="J45" s="7"/>
      <c r="K45" s="5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ht="15.75" customHeight="1">
      <c r="A46" s="5" t="s">
        <v>94</v>
      </c>
      <c r="B46" s="40">
        <v>1284370.0</v>
      </c>
      <c r="C46" s="3">
        <v>1.0</v>
      </c>
      <c r="D46" s="9" t="s">
        <v>60</v>
      </c>
      <c r="E46" s="41">
        <v>4784.6</v>
      </c>
      <c r="F46" s="40" t="s">
        <v>95</v>
      </c>
      <c r="G46" s="34">
        <f t="shared" ref="G46:G52" si="4">E46*C46</f>
        <v>4784.6</v>
      </c>
      <c r="H46" s="38"/>
      <c r="I46" s="38"/>
      <c r="J46" s="5"/>
      <c r="K46" s="5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ht="15.75" customHeight="1">
      <c r="A47" s="5" t="s">
        <v>94</v>
      </c>
      <c r="B47" s="40">
        <v>1220124.0</v>
      </c>
      <c r="C47" s="3">
        <v>1.0</v>
      </c>
      <c r="D47" s="9" t="s">
        <v>60</v>
      </c>
      <c r="E47" s="41">
        <v>8267.37</v>
      </c>
      <c r="F47" s="5" t="s">
        <v>96</v>
      </c>
      <c r="G47" s="34">
        <f t="shared" si="4"/>
        <v>8267.37</v>
      </c>
      <c r="H47" s="37">
        <v>42899.0</v>
      </c>
      <c r="I47" s="38"/>
      <c r="J47" s="5"/>
      <c r="K47" s="5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ht="15.75" customHeight="1">
      <c r="A48" s="5" t="s">
        <v>97</v>
      </c>
      <c r="B48" s="40" t="s">
        <v>98</v>
      </c>
      <c r="C48" s="3">
        <v>1.0</v>
      </c>
      <c r="D48" s="9" t="s">
        <v>60</v>
      </c>
      <c r="E48" s="34">
        <f>23500*0.95</f>
        <v>22325</v>
      </c>
      <c r="F48" s="5" t="s">
        <v>99</v>
      </c>
      <c r="G48" s="34">
        <f t="shared" si="4"/>
        <v>22325</v>
      </c>
      <c r="H48" s="37">
        <v>42828.0</v>
      </c>
      <c r="I48" s="38"/>
      <c r="J48" s="39"/>
      <c r="K48" s="5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ht="15.75" customHeight="1">
      <c r="A49" s="5" t="s">
        <v>97</v>
      </c>
      <c r="B49" s="9" t="s">
        <v>100</v>
      </c>
      <c r="C49" s="3">
        <v>1.0</v>
      </c>
      <c r="D49" s="9" t="s">
        <v>60</v>
      </c>
      <c r="E49" s="34">
        <f>25950*0.95</f>
        <v>24652.5</v>
      </c>
      <c r="F49" s="5" t="s">
        <v>101</v>
      </c>
      <c r="G49" s="34">
        <f t="shared" si="4"/>
        <v>24652.5</v>
      </c>
      <c r="H49" s="37">
        <v>42828.0</v>
      </c>
      <c r="I49" s="38"/>
      <c r="J49" s="39"/>
      <c r="K49" s="5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ht="15.75" customHeight="1">
      <c r="A50" s="5" t="s">
        <v>97</v>
      </c>
      <c r="B50" s="9" t="s">
        <v>102</v>
      </c>
      <c r="C50" s="3">
        <v>1.0</v>
      </c>
      <c r="D50" s="9" t="s">
        <v>60</v>
      </c>
      <c r="E50" s="34">
        <v>22400.0</v>
      </c>
      <c r="F50" s="5" t="s">
        <v>103</v>
      </c>
      <c r="G50" s="34">
        <f t="shared" si="4"/>
        <v>22400</v>
      </c>
      <c r="H50" s="38"/>
      <c r="I50" s="38"/>
      <c r="J50" s="25"/>
      <c r="K50" s="5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ht="15.75" customHeight="1">
      <c r="A51" s="5" t="s">
        <v>104</v>
      </c>
      <c r="B51" s="9" t="s">
        <v>105</v>
      </c>
      <c r="C51" s="3">
        <v>1.0</v>
      </c>
      <c r="D51" s="9" t="s">
        <v>106</v>
      </c>
      <c r="E51" s="34">
        <v>261.79</v>
      </c>
      <c r="F51" s="5" t="s">
        <v>107</v>
      </c>
      <c r="G51" s="34">
        <f t="shared" si="4"/>
        <v>261.79</v>
      </c>
      <c r="H51" s="39">
        <v>42881.0</v>
      </c>
      <c r="I51" s="39"/>
      <c r="J51" s="7"/>
      <c r="K51" s="5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ht="15.75" customHeight="1">
      <c r="A52" s="5" t="s">
        <v>104</v>
      </c>
      <c r="B52" s="9" t="s">
        <v>108</v>
      </c>
      <c r="C52" s="3">
        <v>1.0</v>
      </c>
      <c r="D52" s="9" t="s">
        <v>109</v>
      </c>
      <c r="E52" s="6">
        <f>211.45/2</f>
        <v>105.725</v>
      </c>
      <c r="F52" s="5" t="s">
        <v>110</v>
      </c>
      <c r="G52" s="34">
        <f t="shared" si="4"/>
        <v>105.725</v>
      </c>
      <c r="H52" s="39">
        <v>42881.0</v>
      </c>
      <c r="I52" s="39"/>
      <c r="J52" s="7"/>
      <c r="K52" s="5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ht="15.75" customHeight="1">
      <c r="A53" s="5"/>
      <c r="B53" s="9"/>
      <c r="C53" s="3"/>
      <c r="D53" s="9"/>
      <c r="E53" s="6"/>
      <c r="F53" s="5"/>
      <c r="G53" s="6"/>
      <c r="H53" s="7"/>
      <c r="I53" s="7"/>
      <c r="J53" s="7"/>
      <c r="K53" s="5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ht="15.75" customHeight="1">
      <c r="A54" s="32" t="s">
        <v>16</v>
      </c>
      <c r="B54" s="33">
        <f>SUM(G55:G56)</f>
        <v>19475</v>
      </c>
      <c r="C54" s="3"/>
      <c r="D54" s="9"/>
      <c r="E54" s="6" t="s">
        <v>83</v>
      </c>
      <c r="F54" s="5"/>
      <c r="G54" s="6"/>
      <c r="H54" s="7"/>
      <c r="I54" s="7"/>
      <c r="J54" s="7"/>
      <c r="K54" s="5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ht="15.75" customHeight="1">
      <c r="A55" s="5" t="s">
        <v>111</v>
      </c>
      <c r="B55" s="9" t="s">
        <v>112</v>
      </c>
      <c r="C55" s="3">
        <v>1.0</v>
      </c>
      <c r="D55" s="9" t="s">
        <v>60</v>
      </c>
      <c r="E55" s="34">
        <v>17575.0</v>
      </c>
      <c r="F55" s="5" t="s">
        <v>113</v>
      </c>
      <c r="G55" s="34">
        <f t="shared" ref="G55:G56" si="5">E55*C55</f>
        <v>17575</v>
      </c>
      <c r="H55" s="37">
        <v>42828.0</v>
      </c>
      <c r="I55" s="38"/>
      <c r="J55" s="38"/>
      <c r="K55" s="5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ht="15.75" customHeight="1">
      <c r="A56" s="5" t="s">
        <v>111</v>
      </c>
      <c r="B56" s="9" t="s">
        <v>114</v>
      </c>
      <c r="C56" s="3">
        <v>1.0</v>
      </c>
      <c r="D56" s="9" t="s">
        <v>60</v>
      </c>
      <c r="E56" s="34">
        <v>1900.0</v>
      </c>
      <c r="F56" s="5" t="s">
        <v>115</v>
      </c>
      <c r="G56" s="34">
        <f t="shared" si="5"/>
        <v>1900</v>
      </c>
      <c r="H56" s="37">
        <v>42828.0</v>
      </c>
      <c r="I56" s="38"/>
      <c r="J56" s="38"/>
      <c r="K56" s="5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ht="15.75" customHeight="1">
      <c r="A57" s="5"/>
      <c r="B57" s="9"/>
      <c r="C57" s="3"/>
      <c r="D57" s="9"/>
      <c r="E57" s="6"/>
      <c r="F57" s="5"/>
      <c r="G57" s="6"/>
      <c r="H57" s="7"/>
      <c r="I57" s="7"/>
      <c r="J57" s="7"/>
      <c r="K57" s="5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ht="15.75" customHeight="1">
      <c r="A58" s="5"/>
      <c r="B58" s="9"/>
      <c r="C58" s="3"/>
      <c r="D58" s="9"/>
      <c r="E58" s="6"/>
      <c r="F58" s="5"/>
      <c r="G58" s="6"/>
      <c r="H58" s="7"/>
      <c r="I58" s="7"/>
      <c r="J58" s="7"/>
      <c r="K58" s="5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ht="15.75" customHeight="1">
      <c r="A59" s="32" t="s">
        <v>25</v>
      </c>
      <c r="B59" s="33">
        <f>SUM(G61:G115)</f>
        <v>10534.5</v>
      </c>
      <c r="C59" s="3"/>
      <c r="D59" s="9"/>
      <c r="E59" s="6"/>
      <c r="F59" s="5"/>
      <c r="G59" s="6"/>
      <c r="H59" s="7"/>
      <c r="I59" s="7"/>
      <c r="J59" s="7"/>
      <c r="K59" s="5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ht="15.75" customHeight="1">
      <c r="A60" s="5" t="s">
        <v>116</v>
      </c>
      <c r="B60" s="9" t="s">
        <v>117</v>
      </c>
      <c r="C60" s="3">
        <v>0.0</v>
      </c>
      <c r="D60" s="9" t="s">
        <v>60</v>
      </c>
      <c r="E60" s="34">
        <v>6210.0</v>
      </c>
      <c r="F60" s="5" t="s">
        <v>118</v>
      </c>
      <c r="G60" s="34">
        <f t="shared" ref="G60:G62" si="6">E60*C60</f>
        <v>0</v>
      </c>
      <c r="H60" s="38"/>
      <c r="I60" s="38"/>
      <c r="J60" s="25"/>
      <c r="K60" s="42"/>
      <c r="L60" s="5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ht="15.75" customHeight="1">
      <c r="A61" s="5" t="s">
        <v>119</v>
      </c>
      <c r="B61" s="9" t="s">
        <v>120</v>
      </c>
      <c r="C61" s="3">
        <v>1.0</v>
      </c>
      <c r="D61" s="9" t="s">
        <v>60</v>
      </c>
      <c r="E61" s="34">
        <v>665.0</v>
      </c>
      <c r="F61" s="5" t="s">
        <v>121</v>
      </c>
      <c r="G61" s="34">
        <f t="shared" si="6"/>
        <v>665</v>
      </c>
      <c r="H61" s="38"/>
      <c r="I61" s="38"/>
      <c r="J61" s="38"/>
      <c r="K61" s="42" t="s">
        <v>122</v>
      </c>
      <c r="L61" s="5" t="s">
        <v>123</v>
      </c>
      <c r="M61" s="5" t="s">
        <v>124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ht="15.75" customHeight="1">
      <c r="A62" s="5" t="s">
        <v>119</v>
      </c>
      <c r="B62" s="9" t="s">
        <v>125</v>
      </c>
      <c r="C62" s="3">
        <v>0.0</v>
      </c>
      <c r="D62" s="9" t="s">
        <v>60</v>
      </c>
      <c r="E62" s="34">
        <v>665.0</v>
      </c>
      <c r="F62" s="5" t="s">
        <v>126</v>
      </c>
      <c r="G62" s="34">
        <f t="shared" si="6"/>
        <v>0</v>
      </c>
      <c r="H62" s="37">
        <v>42902.0</v>
      </c>
      <c r="I62" s="38"/>
      <c r="J62" s="38"/>
      <c r="K62" s="42" t="s">
        <v>127</v>
      </c>
      <c r="L62" s="5" t="s">
        <v>123</v>
      </c>
      <c r="M62" s="5" t="s">
        <v>124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ht="15.75" customHeight="1">
      <c r="A63" s="5" t="s">
        <v>119</v>
      </c>
      <c r="B63" s="9" t="s">
        <v>128</v>
      </c>
      <c r="C63" s="3">
        <v>1.0</v>
      </c>
      <c r="D63" s="9" t="s">
        <v>60</v>
      </c>
      <c r="E63" s="34">
        <v>665.0</v>
      </c>
      <c r="F63" s="5" t="s">
        <v>129</v>
      </c>
      <c r="G63" s="34">
        <v>517.75</v>
      </c>
      <c r="H63" s="37">
        <v>42839.0</v>
      </c>
      <c r="I63" s="38"/>
      <c r="J63" s="38"/>
      <c r="K63" s="42" t="s">
        <v>130</v>
      </c>
      <c r="L63" s="5" t="s">
        <v>123</v>
      </c>
      <c r="M63" s="5" t="s">
        <v>124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ht="15.75" customHeight="1">
      <c r="A64" s="5" t="s">
        <v>119</v>
      </c>
      <c r="B64" s="9" t="s">
        <v>131</v>
      </c>
      <c r="C64" s="3">
        <v>1.0</v>
      </c>
      <c r="D64" s="9" t="s">
        <v>60</v>
      </c>
      <c r="E64" s="34">
        <v>665.0</v>
      </c>
      <c r="F64" s="5" t="s">
        <v>132</v>
      </c>
      <c r="G64" s="34">
        <v>517.75</v>
      </c>
      <c r="H64" s="37">
        <v>42839.0</v>
      </c>
      <c r="I64" s="38"/>
      <c r="J64" s="38"/>
      <c r="K64" s="42" t="s">
        <v>133</v>
      </c>
      <c r="L64" s="5" t="s">
        <v>123</v>
      </c>
      <c r="M64" s="5" t="s">
        <v>124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ht="15.75" customHeight="1">
      <c r="A65" s="5" t="s">
        <v>134</v>
      </c>
      <c r="B65" s="9" t="s">
        <v>135</v>
      </c>
      <c r="C65" s="3">
        <v>3.0</v>
      </c>
      <c r="D65" s="9" t="s">
        <v>60</v>
      </c>
      <c r="E65" s="34">
        <v>42.3</v>
      </c>
      <c r="F65" s="5" t="s">
        <v>136</v>
      </c>
      <c r="G65" s="34">
        <f t="shared" ref="G65:G91" si="7">E65*C65</f>
        <v>126.9</v>
      </c>
      <c r="H65" s="37">
        <v>42858.0</v>
      </c>
      <c r="I65" s="38"/>
      <c r="J65" s="38"/>
      <c r="K65" s="42" t="s">
        <v>137</v>
      </c>
      <c r="L65" s="5" t="s">
        <v>138</v>
      </c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ht="15.75" customHeight="1">
      <c r="A66" s="5" t="s">
        <v>134</v>
      </c>
      <c r="B66" s="9" t="s">
        <v>139</v>
      </c>
      <c r="C66" s="3">
        <v>3.0</v>
      </c>
      <c r="D66" s="9" t="s">
        <v>60</v>
      </c>
      <c r="E66" s="34">
        <v>43.6</v>
      </c>
      <c r="F66" s="5" t="s">
        <v>140</v>
      </c>
      <c r="G66" s="34">
        <f t="shared" si="7"/>
        <v>130.8</v>
      </c>
      <c r="H66" s="37">
        <v>42858.0</v>
      </c>
      <c r="I66" s="38"/>
      <c r="J66" s="38"/>
      <c r="K66" s="42" t="s">
        <v>141</v>
      </c>
      <c r="L66" s="5" t="s">
        <v>138</v>
      </c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ht="15.75" customHeight="1">
      <c r="A67" s="5" t="s">
        <v>134</v>
      </c>
      <c r="B67" s="9" t="s">
        <v>142</v>
      </c>
      <c r="C67" s="3">
        <v>1.0</v>
      </c>
      <c r="D67" s="9" t="s">
        <v>60</v>
      </c>
      <c r="E67" s="34">
        <v>42.3</v>
      </c>
      <c r="F67" s="5" t="s">
        <v>143</v>
      </c>
      <c r="G67" s="34">
        <f t="shared" si="7"/>
        <v>42.3</v>
      </c>
      <c r="H67" s="38"/>
      <c r="I67" s="38"/>
      <c r="J67" s="38"/>
      <c r="K67" s="5"/>
      <c r="L67" s="5" t="s">
        <v>138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ht="15.75" customHeight="1">
      <c r="A68" s="5" t="s">
        <v>134</v>
      </c>
      <c r="B68" s="9" t="s">
        <v>144</v>
      </c>
      <c r="C68" s="3">
        <v>1.0</v>
      </c>
      <c r="D68" s="9" t="s">
        <v>60</v>
      </c>
      <c r="E68" s="34">
        <v>43.6</v>
      </c>
      <c r="F68" s="5" t="s">
        <v>145</v>
      </c>
      <c r="G68" s="34">
        <f t="shared" si="7"/>
        <v>43.6</v>
      </c>
      <c r="H68" s="38"/>
      <c r="I68" s="38"/>
      <c r="J68" s="38"/>
      <c r="K68" s="5"/>
      <c r="L68" s="5" t="s">
        <v>138</v>
      </c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ht="15.75" customHeight="1">
      <c r="A69" s="5" t="s">
        <v>134</v>
      </c>
      <c r="B69" s="9" t="s">
        <v>146</v>
      </c>
      <c r="C69" s="3">
        <v>3.0</v>
      </c>
      <c r="D69" s="9" t="s">
        <v>60</v>
      </c>
      <c r="E69" s="34">
        <v>41.21</v>
      </c>
      <c r="F69" s="5" t="s">
        <v>147</v>
      </c>
      <c r="G69" s="34">
        <f t="shared" si="7"/>
        <v>123.63</v>
      </c>
      <c r="H69" s="37">
        <v>42858.0</v>
      </c>
      <c r="I69" s="38"/>
      <c r="J69" s="38"/>
      <c r="K69" s="42" t="s">
        <v>148</v>
      </c>
      <c r="L69" s="5" t="s">
        <v>138</v>
      </c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ht="15.75" customHeight="1">
      <c r="A70" s="5" t="s">
        <v>134</v>
      </c>
      <c r="B70" s="9" t="s">
        <v>149</v>
      </c>
      <c r="C70" s="3">
        <v>1.0</v>
      </c>
      <c r="D70" s="9" t="s">
        <v>60</v>
      </c>
      <c r="E70" s="34">
        <v>41.21</v>
      </c>
      <c r="F70" s="5" t="s">
        <v>150</v>
      </c>
      <c r="G70" s="34">
        <f t="shared" si="7"/>
        <v>41.21</v>
      </c>
      <c r="H70" s="38"/>
      <c r="I70" s="38"/>
      <c r="J70" s="38"/>
      <c r="K70" s="5"/>
      <c r="L70" s="5" t="s">
        <v>138</v>
      </c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ht="15.75" customHeight="1">
      <c r="A71" s="5" t="s">
        <v>134</v>
      </c>
      <c r="B71" s="9" t="s">
        <v>151</v>
      </c>
      <c r="C71" s="3">
        <v>1.0</v>
      </c>
      <c r="D71" s="9" t="s">
        <v>60</v>
      </c>
      <c r="E71" s="34">
        <v>418.2</v>
      </c>
      <c r="F71" s="5" t="s">
        <v>152</v>
      </c>
      <c r="G71" s="34">
        <f t="shared" si="7"/>
        <v>418.2</v>
      </c>
      <c r="H71" s="38"/>
      <c r="I71" s="38"/>
      <c r="J71" s="38"/>
      <c r="K71" s="42" t="s">
        <v>153</v>
      </c>
      <c r="L71" s="5" t="s">
        <v>154</v>
      </c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ht="15.75" customHeight="1">
      <c r="A72" s="5" t="s">
        <v>134</v>
      </c>
      <c r="B72" s="9" t="s">
        <v>155</v>
      </c>
      <c r="C72" s="3">
        <v>1.0</v>
      </c>
      <c r="D72" s="9" t="s">
        <v>60</v>
      </c>
      <c r="E72" s="34">
        <v>418.2</v>
      </c>
      <c r="F72" s="5" t="s">
        <v>156</v>
      </c>
      <c r="G72" s="34">
        <f t="shared" si="7"/>
        <v>418.2</v>
      </c>
      <c r="H72" s="37">
        <v>42858.0</v>
      </c>
      <c r="I72" s="38"/>
      <c r="J72" s="38"/>
      <c r="K72" s="5" t="s">
        <v>157</v>
      </c>
      <c r="L72" s="5" t="s">
        <v>154</v>
      </c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ht="15.75" customHeight="1">
      <c r="A73" s="5" t="s">
        <v>134</v>
      </c>
      <c r="B73" s="9" t="s">
        <v>158</v>
      </c>
      <c r="C73" s="3">
        <v>1.0</v>
      </c>
      <c r="D73" s="9" t="s">
        <v>60</v>
      </c>
      <c r="E73" s="34">
        <v>418.2</v>
      </c>
      <c r="F73" s="5" t="s">
        <v>159</v>
      </c>
      <c r="G73" s="34">
        <f t="shared" si="7"/>
        <v>418.2</v>
      </c>
      <c r="H73" s="37">
        <v>42858.0</v>
      </c>
      <c r="I73" s="38"/>
      <c r="J73" s="38"/>
      <c r="K73" s="5" t="s">
        <v>160</v>
      </c>
      <c r="L73" s="5" t="s">
        <v>154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ht="15.75" customHeight="1">
      <c r="A74" s="5" t="s">
        <v>134</v>
      </c>
      <c r="B74" s="9" t="s">
        <v>161</v>
      </c>
      <c r="C74" s="3">
        <v>1.0</v>
      </c>
      <c r="D74" s="9" t="s">
        <v>60</v>
      </c>
      <c r="E74" s="34">
        <v>418.2</v>
      </c>
      <c r="F74" s="5" t="s">
        <v>162</v>
      </c>
      <c r="G74" s="34">
        <f t="shared" si="7"/>
        <v>418.2</v>
      </c>
      <c r="H74" s="38"/>
      <c r="I74" s="38"/>
      <c r="J74" s="38"/>
      <c r="K74" s="42" t="s">
        <v>163</v>
      </c>
      <c r="L74" s="5" t="s">
        <v>154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ht="15.75" customHeight="1">
      <c r="A75" s="5" t="s">
        <v>134</v>
      </c>
      <c r="B75" s="9" t="s">
        <v>164</v>
      </c>
      <c r="C75" s="3">
        <v>3.0</v>
      </c>
      <c r="D75" s="9" t="s">
        <v>60</v>
      </c>
      <c r="E75" s="34">
        <v>78.94</v>
      </c>
      <c r="F75" s="5" t="s">
        <v>165</v>
      </c>
      <c r="G75" s="34">
        <f t="shared" si="7"/>
        <v>236.82</v>
      </c>
      <c r="H75" s="37">
        <v>42858.0</v>
      </c>
      <c r="I75" s="38"/>
      <c r="J75" s="38" t="s">
        <v>166</v>
      </c>
      <c r="K75" s="42" t="s">
        <v>167</v>
      </c>
      <c r="L75" s="5" t="s">
        <v>168</v>
      </c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ht="15.75" customHeight="1">
      <c r="A76" s="5" t="s">
        <v>134</v>
      </c>
      <c r="B76" s="40" t="s">
        <v>169</v>
      </c>
      <c r="C76" s="3">
        <v>15.0</v>
      </c>
      <c r="D76" s="9" t="s">
        <v>60</v>
      </c>
      <c r="E76" s="34">
        <v>16.0</v>
      </c>
      <c r="F76" s="5" t="s">
        <v>170</v>
      </c>
      <c r="G76" s="34">
        <f t="shared" si="7"/>
        <v>240</v>
      </c>
      <c r="H76" s="37">
        <v>42858.0</v>
      </c>
      <c r="I76" s="38"/>
      <c r="J76" s="38"/>
      <c r="K76" s="42" t="s">
        <v>171</v>
      </c>
      <c r="L76" s="5" t="s">
        <v>172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ht="15.75" customHeight="1">
      <c r="A77" s="5" t="s">
        <v>134</v>
      </c>
      <c r="B77" s="9" t="s">
        <v>173</v>
      </c>
      <c r="C77" s="3">
        <v>12.0</v>
      </c>
      <c r="D77" s="9" t="s">
        <v>60</v>
      </c>
      <c r="E77" s="34">
        <v>16.44</v>
      </c>
      <c r="F77" s="5" t="s">
        <v>174</v>
      </c>
      <c r="G77" s="34">
        <f t="shared" si="7"/>
        <v>197.28</v>
      </c>
      <c r="H77" s="37">
        <v>42858.0</v>
      </c>
      <c r="I77" s="38"/>
      <c r="J77" s="38"/>
      <c r="K77" s="42" t="s">
        <v>175</v>
      </c>
      <c r="L77" s="5" t="s">
        <v>176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ht="15.75" customHeight="1">
      <c r="A78" s="5" t="s">
        <v>134</v>
      </c>
      <c r="B78" s="9" t="s">
        <v>177</v>
      </c>
      <c r="C78" s="3">
        <v>8.0</v>
      </c>
      <c r="D78" s="9" t="s">
        <v>178</v>
      </c>
      <c r="E78" s="34">
        <v>41.5</v>
      </c>
      <c r="F78" s="5" t="s">
        <v>179</v>
      </c>
      <c r="G78" s="34">
        <f t="shared" si="7"/>
        <v>332</v>
      </c>
      <c r="H78" s="37">
        <v>42858.0</v>
      </c>
      <c r="I78" s="38"/>
      <c r="J78" s="38"/>
      <c r="K78" s="42" t="s">
        <v>180</v>
      </c>
      <c r="L78" s="5" t="s">
        <v>181</v>
      </c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ht="15.75" customHeight="1">
      <c r="A79" s="5" t="s">
        <v>134</v>
      </c>
      <c r="B79" s="9" t="s">
        <v>182</v>
      </c>
      <c r="C79" s="3">
        <v>13.0</v>
      </c>
      <c r="D79" s="9" t="s">
        <v>60</v>
      </c>
      <c r="E79" s="34">
        <v>103.5</v>
      </c>
      <c r="F79" s="5" t="s">
        <v>183</v>
      </c>
      <c r="G79" s="34">
        <f t="shared" si="7"/>
        <v>1345.5</v>
      </c>
      <c r="H79" s="37">
        <v>42858.0</v>
      </c>
      <c r="I79" s="38"/>
      <c r="J79" s="38"/>
      <c r="K79" s="43" t="s">
        <v>184</v>
      </c>
      <c r="L79" s="5" t="s">
        <v>185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ht="15.75" customHeight="1">
      <c r="A80" s="5" t="s">
        <v>134</v>
      </c>
      <c r="B80" s="40" t="s">
        <v>186</v>
      </c>
      <c r="C80" s="3">
        <v>2.0</v>
      </c>
      <c r="D80" s="9" t="s">
        <v>60</v>
      </c>
      <c r="E80" s="34">
        <v>198.0</v>
      </c>
      <c r="F80" s="5" t="s">
        <v>187</v>
      </c>
      <c r="G80" s="34">
        <f t="shared" si="7"/>
        <v>396</v>
      </c>
      <c r="H80" s="37">
        <v>42858.0</v>
      </c>
      <c r="I80" s="38"/>
      <c r="J80" s="38"/>
      <c r="K80" s="43" t="s">
        <v>188</v>
      </c>
      <c r="L80" s="5" t="s">
        <v>189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ht="15.75" customHeight="1">
      <c r="A81" s="5" t="s">
        <v>134</v>
      </c>
      <c r="B81" s="40" t="s">
        <v>190</v>
      </c>
      <c r="C81" s="3">
        <v>6.0</v>
      </c>
      <c r="D81" s="9" t="s">
        <v>60</v>
      </c>
      <c r="E81" s="34">
        <v>23.0</v>
      </c>
      <c r="F81" s="5" t="s">
        <v>191</v>
      </c>
      <c r="G81" s="34">
        <f t="shared" si="7"/>
        <v>138</v>
      </c>
      <c r="H81" s="37">
        <v>42858.0</v>
      </c>
      <c r="I81" s="38"/>
      <c r="J81" s="38"/>
      <c r="K81" s="43" t="s">
        <v>192</v>
      </c>
      <c r="L81" s="5" t="s">
        <v>193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ht="15.75" customHeight="1">
      <c r="A82" s="5" t="s">
        <v>134</v>
      </c>
      <c r="B82" s="40" t="s">
        <v>194</v>
      </c>
      <c r="C82" s="3">
        <v>2.0</v>
      </c>
      <c r="D82" s="9" t="s">
        <v>60</v>
      </c>
      <c r="E82" s="34">
        <v>22.37</v>
      </c>
      <c r="F82" s="5" t="s">
        <v>195</v>
      </c>
      <c r="G82" s="34">
        <f t="shared" si="7"/>
        <v>44.74</v>
      </c>
      <c r="H82" s="37">
        <v>42858.0</v>
      </c>
      <c r="I82" s="38"/>
      <c r="J82" s="38"/>
      <c r="K82" s="43" t="s">
        <v>196</v>
      </c>
      <c r="L82" s="5" t="s">
        <v>193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ht="15.75" customHeight="1">
      <c r="A83" s="5" t="s">
        <v>134</v>
      </c>
      <c r="B83" s="40" t="s">
        <v>197</v>
      </c>
      <c r="C83" s="3">
        <v>3.0</v>
      </c>
      <c r="D83" s="9" t="s">
        <v>60</v>
      </c>
      <c r="E83" s="34">
        <v>22.5</v>
      </c>
      <c r="F83" s="5" t="s">
        <v>198</v>
      </c>
      <c r="G83" s="34">
        <f t="shared" si="7"/>
        <v>67.5</v>
      </c>
      <c r="H83" s="37">
        <v>42858.0</v>
      </c>
      <c r="I83" s="38"/>
      <c r="J83" s="38"/>
      <c r="K83" s="43" t="s">
        <v>199</v>
      </c>
      <c r="L83" s="5" t="s">
        <v>200</v>
      </c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ht="15.75" customHeight="1">
      <c r="A84" s="5" t="s">
        <v>134</v>
      </c>
      <c r="B84" s="40" t="s">
        <v>201</v>
      </c>
      <c r="C84" s="3">
        <v>3.0</v>
      </c>
      <c r="D84" s="9" t="s">
        <v>60</v>
      </c>
      <c r="E84" s="34">
        <v>4.74</v>
      </c>
      <c r="F84" s="5" t="s">
        <v>202</v>
      </c>
      <c r="G84" s="34">
        <f t="shared" si="7"/>
        <v>14.22</v>
      </c>
      <c r="H84" s="37">
        <v>42858.0</v>
      </c>
      <c r="I84" s="38"/>
      <c r="J84" s="38"/>
      <c r="K84" s="43" t="s">
        <v>203</v>
      </c>
      <c r="L84" s="5" t="s">
        <v>200</v>
      </c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ht="15.75" customHeight="1">
      <c r="A85" s="5" t="s">
        <v>204</v>
      </c>
      <c r="B85" s="9" t="s">
        <v>205</v>
      </c>
      <c r="C85" s="3">
        <v>1.0</v>
      </c>
      <c r="D85" s="9" t="s">
        <v>60</v>
      </c>
      <c r="E85" s="34">
        <v>145.0</v>
      </c>
      <c r="F85" s="5" t="s">
        <v>206</v>
      </c>
      <c r="G85" s="34">
        <f t="shared" si="7"/>
        <v>145</v>
      </c>
      <c r="H85" s="37">
        <v>42857.0</v>
      </c>
      <c r="I85" s="38"/>
      <c r="J85" s="7"/>
      <c r="K85" s="42" t="s">
        <v>207</v>
      </c>
      <c r="L85" s="5" t="s">
        <v>208</v>
      </c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ht="15.75" customHeight="1">
      <c r="A86" s="5" t="s">
        <v>204</v>
      </c>
      <c r="B86" s="9" t="s">
        <v>209</v>
      </c>
      <c r="C86" s="3">
        <v>2.0</v>
      </c>
      <c r="D86" s="9" t="s">
        <v>60</v>
      </c>
      <c r="E86" s="34">
        <v>94.0</v>
      </c>
      <c r="F86" s="5" t="s">
        <v>210</v>
      </c>
      <c r="G86" s="34">
        <f t="shared" si="7"/>
        <v>188</v>
      </c>
      <c r="H86" s="37">
        <v>42857.0</v>
      </c>
      <c r="I86" s="38"/>
      <c r="J86" s="7"/>
      <c r="K86" s="42" t="s">
        <v>211</v>
      </c>
      <c r="L86" s="5" t="s">
        <v>208</v>
      </c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ht="15.75" customHeight="1">
      <c r="A87" s="5" t="s">
        <v>204</v>
      </c>
      <c r="B87" s="9" t="s">
        <v>212</v>
      </c>
      <c r="C87" s="3">
        <v>1.0</v>
      </c>
      <c r="D87" s="9" t="s">
        <v>60</v>
      </c>
      <c r="E87" s="34">
        <v>145.0</v>
      </c>
      <c r="F87" s="5" t="s">
        <v>213</v>
      </c>
      <c r="G87" s="34">
        <f t="shared" si="7"/>
        <v>145</v>
      </c>
      <c r="H87" s="37">
        <v>42857.0</v>
      </c>
      <c r="I87" s="38"/>
      <c r="J87" s="7"/>
      <c r="K87" s="42" t="s">
        <v>214</v>
      </c>
      <c r="L87" s="5" t="s">
        <v>208</v>
      </c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ht="15.75" customHeight="1">
      <c r="A88" s="5" t="s">
        <v>134</v>
      </c>
      <c r="B88" s="9" t="s">
        <v>215</v>
      </c>
      <c r="C88" s="3">
        <v>1.0</v>
      </c>
      <c r="D88" s="9" t="s">
        <v>216</v>
      </c>
      <c r="E88" s="34">
        <v>59.8</v>
      </c>
      <c r="F88" s="5" t="s">
        <v>217</v>
      </c>
      <c r="G88" s="34">
        <f t="shared" si="7"/>
        <v>59.8</v>
      </c>
      <c r="H88" s="37">
        <v>42858.0</v>
      </c>
      <c r="I88" s="38"/>
      <c r="J88" s="38"/>
      <c r="K88" s="5"/>
      <c r="L88" s="5" t="s">
        <v>218</v>
      </c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ht="15.75" customHeight="1">
      <c r="A89" s="5" t="s">
        <v>134</v>
      </c>
      <c r="B89" s="9" t="s">
        <v>219</v>
      </c>
      <c r="C89" s="3">
        <v>8.0</v>
      </c>
      <c r="D89" s="9" t="s">
        <v>60</v>
      </c>
      <c r="E89" s="34">
        <v>16.44</v>
      </c>
      <c r="F89" s="5" t="s">
        <v>220</v>
      </c>
      <c r="G89" s="34">
        <f t="shared" si="7"/>
        <v>131.52</v>
      </c>
      <c r="H89" s="37">
        <v>42858.0</v>
      </c>
      <c r="I89" s="38"/>
      <c r="J89" s="38"/>
      <c r="K89" s="43" t="s">
        <v>221</v>
      </c>
      <c r="L89" s="5" t="s">
        <v>208</v>
      </c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ht="15.0" customHeight="1">
      <c r="A90" s="5" t="s">
        <v>134</v>
      </c>
      <c r="B90" s="9" t="s">
        <v>222</v>
      </c>
      <c r="C90" s="3">
        <v>4.0</v>
      </c>
      <c r="D90" s="9" t="s">
        <v>60</v>
      </c>
      <c r="E90" s="34">
        <v>30.0</v>
      </c>
      <c r="F90" s="5" t="s">
        <v>223</v>
      </c>
      <c r="G90" s="34">
        <f t="shared" si="7"/>
        <v>120</v>
      </c>
      <c r="H90" s="37">
        <v>42858.0</v>
      </c>
      <c r="I90" s="38"/>
      <c r="J90" s="38"/>
      <c r="K90" s="42" t="s">
        <v>224</v>
      </c>
      <c r="L90" s="5" t="s">
        <v>225</v>
      </c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ht="15.0" customHeight="1">
      <c r="A91" s="5" t="s">
        <v>134</v>
      </c>
      <c r="B91" s="40" t="s">
        <v>226</v>
      </c>
      <c r="C91" s="3">
        <v>2.0</v>
      </c>
      <c r="D91" s="9" t="s">
        <v>227</v>
      </c>
      <c r="E91" s="34">
        <v>18.77</v>
      </c>
      <c r="F91" s="5" t="s">
        <v>228</v>
      </c>
      <c r="G91" s="34">
        <f t="shared" si="7"/>
        <v>37.54</v>
      </c>
      <c r="H91" s="37">
        <v>42858.0</v>
      </c>
      <c r="I91" s="38"/>
      <c r="J91" s="38"/>
      <c r="K91" s="42" t="s">
        <v>229</v>
      </c>
      <c r="L91" s="5" t="s">
        <v>230</v>
      </c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ht="15.75" customHeight="1">
      <c r="A92" s="5" t="s">
        <v>134</v>
      </c>
      <c r="B92" s="40" t="s">
        <v>231</v>
      </c>
      <c r="C92" s="3">
        <v>3.0</v>
      </c>
      <c r="D92" s="9" t="s">
        <v>227</v>
      </c>
      <c r="E92" s="34">
        <v>18.77</v>
      </c>
      <c r="F92" s="5" t="s">
        <v>232</v>
      </c>
      <c r="G92" s="34">
        <f t="shared" ref="G92:G93" si="8">C92*E92</f>
        <v>56.31</v>
      </c>
      <c r="H92" s="37">
        <v>42858.0</v>
      </c>
      <c r="I92" s="37"/>
      <c r="J92" s="38"/>
      <c r="K92" s="42" t="s">
        <v>233</v>
      </c>
      <c r="L92" s="5" t="s">
        <v>234</v>
      </c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ht="15.0" customHeight="1">
      <c r="A93" s="5" t="s">
        <v>134</v>
      </c>
      <c r="B93" s="9" t="s">
        <v>235</v>
      </c>
      <c r="C93" s="3">
        <v>8.0</v>
      </c>
      <c r="D93" s="9" t="s">
        <v>60</v>
      </c>
      <c r="E93" s="34">
        <v>5.05</v>
      </c>
      <c r="F93" s="5" t="s">
        <v>236</v>
      </c>
      <c r="G93" s="34">
        <f t="shared" si="8"/>
        <v>40.4</v>
      </c>
      <c r="H93" s="37">
        <v>42858.0</v>
      </c>
      <c r="I93" s="38"/>
      <c r="J93" s="38"/>
      <c r="K93" s="42" t="s">
        <v>237</v>
      </c>
      <c r="L93" s="5" t="s">
        <v>238</v>
      </c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ht="15.0" customHeight="1">
      <c r="A94" s="5" t="s">
        <v>134</v>
      </c>
      <c r="B94" s="9" t="s">
        <v>239</v>
      </c>
      <c r="C94" s="3">
        <v>2.0</v>
      </c>
      <c r="D94" s="9" t="s">
        <v>60</v>
      </c>
      <c r="E94" s="34">
        <v>169.05</v>
      </c>
      <c r="F94" s="5" t="s">
        <v>240</v>
      </c>
      <c r="G94" s="34">
        <f t="shared" ref="G94:G106" si="9">E94*C94</f>
        <v>338.1</v>
      </c>
      <c r="H94" s="37">
        <v>42858.0</v>
      </c>
      <c r="I94" s="38"/>
      <c r="J94" s="38"/>
      <c r="K94" s="42" t="s">
        <v>241</v>
      </c>
      <c r="L94" s="5" t="s">
        <v>225</v>
      </c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ht="15.0" customHeight="1">
      <c r="A95" s="5" t="s">
        <v>134</v>
      </c>
      <c r="B95" s="40" t="s">
        <v>242</v>
      </c>
      <c r="C95" s="3">
        <v>1.0</v>
      </c>
      <c r="D95" s="9" t="s">
        <v>60</v>
      </c>
      <c r="E95" s="34">
        <v>362.7</v>
      </c>
      <c r="F95" s="5" t="s">
        <v>243</v>
      </c>
      <c r="G95" s="34">
        <f t="shared" si="9"/>
        <v>362.7</v>
      </c>
      <c r="H95" s="37">
        <v>42858.0</v>
      </c>
      <c r="I95" s="38"/>
      <c r="J95" s="38" t="s">
        <v>166</v>
      </c>
      <c r="K95" s="42" t="s">
        <v>244</v>
      </c>
      <c r="L95" s="5" t="s">
        <v>245</v>
      </c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ht="15.0" customHeight="1">
      <c r="A96" s="5" t="s">
        <v>134</v>
      </c>
      <c r="B96" s="9" t="s">
        <v>246</v>
      </c>
      <c r="C96" s="3">
        <v>1.0</v>
      </c>
      <c r="D96" s="9" t="s">
        <v>60</v>
      </c>
      <c r="E96" s="34">
        <v>9.17</v>
      </c>
      <c r="F96" s="5" t="s">
        <v>247</v>
      </c>
      <c r="G96" s="34">
        <f t="shared" si="9"/>
        <v>9.17</v>
      </c>
      <c r="H96" s="37">
        <v>42858.0</v>
      </c>
      <c r="I96" s="38"/>
      <c r="J96" s="38"/>
      <c r="K96" s="42" t="s">
        <v>248</v>
      </c>
      <c r="L96" s="5" t="s">
        <v>249</v>
      </c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</row>
    <row r="97" ht="15.0" customHeight="1">
      <c r="A97" s="5" t="s">
        <v>134</v>
      </c>
      <c r="B97" s="9" t="s">
        <v>250</v>
      </c>
      <c r="C97" s="3">
        <v>1.0</v>
      </c>
      <c r="D97" s="9" t="s">
        <v>60</v>
      </c>
      <c r="E97" s="6">
        <v>5.43</v>
      </c>
      <c r="F97" s="5" t="s">
        <v>251</v>
      </c>
      <c r="G97" s="34">
        <f t="shared" si="9"/>
        <v>5.43</v>
      </c>
      <c r="H97" s="37">
        <v>42858.0</v>
      </c>
      <c r="I97" s="38"/>
      <c r="J97" s="38"/>
      <c r="K97" s="43" t="s">
        <v>252</v>
      </c>
      <c r="L97" s="5" t="s">
        <v>249</v>
      </c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</row>
    <row r="98" ht="15.0" customHeight="1">
      <c r="A98" s="5" t="s">
        <v>134</v>
      </c>
      <c r="B98" s="9" t="s">
        <v>253</v>
      </c>
      <c r="C98" s="3">
        <v>2.0</v>
      </c>
      <c r="D98" s="9" t="s">
        <v>60</v>
      </c>
      <c r="E98" s="34">
        <v>185.0</v>
      </c>
      <c r="F98" s="5" t="s">
        <v>254</v>
      </c>
      <c r="G98" s="34">
        <f t="shared" si="9"/>
        <v>370</v>
      </c>
      <c r="H98" s="37">
        <v>42858.0</v>
      </c>
      <c r="I98" s="38"/>
      <c r="J98" s="38"/>
      <c r="K98" s="42" t="s">
        <v>255</v>
      </c>
      <c r="L98" s="5" t="s">
        <v>256</v>
      </c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ht="15.75" customHeight="1">
      <c r="A99" s="5" t="s">
        <v>134</v>
      </c>
      <c r="B99" s="9" t="s">
        <v>257</v>
      </c>
      <c r="C99" s="3">
        <v>2.0</v>
      </c>
      <c r="D99" s="9" t="s">
        <v>60</v>
      </c>
      <c r="E99" s="34">
        <v>24.75</v>
      </c>
      <c r="F99" s="5" t="s">
        <v>258</v>
      </c>
      <c r="G99" s="34">
        <f t="shared" si="9"/>
        <v>49.5</v>
      </c>
      <c r="H99" s="37">
        <v>42858.0</v>
      </c>
      <c r="I99" s="38"/>
      <c r="J99" s="38"/>
      <c r="K99" s="42" t="s">
        <v>259</v>
      </c>
      <c r="L99" s="5" t="s">
        <v>260</v>
      </c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ht="15.75" customHeight="1">
      <c r="A100" s="5" t="s">
        <v>134</v>
      </c>
      <c r="B100" s="9" t="s">
        <v>261</v>
      </c>
      <c r="C100" s="3">
        <v>2.0</v>
      </c>
      <c r="D100" s="9" t="s">
        <v>60</v>
      </c>
      <c r="E100" s="34">
        <v>35.0</v>
      </c>
      <c r="F100" s="5" t="s">
        <v>262</v>
      </c>
      <c r="G100" s="34">
        <f t="shared" si="9"/>
        <v>70</v>
      </c>
      <c r="H100" s="37">
        <v>42858.0</v>
      </c>
      <c r="I100" s="38"/>
      <c r="J100" s="38"/>
      <c r="K100" s="42" t="s">
        <v>263</v>
      </c>
      <c r="L100" s="5" t="s">
        <v>264</v>
      </c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ht="15.75" customHeight="1">
      <c r="A101" s="5" t="s">
        <v>134</v>
      </c>
      <c r="B101" s="9" t="s">
        <v>265</v>
      </c>
      <c r="C101" s="3">
        <v>1.0</v>
      </c>
      <c r="D101" s="9" t="s">
        <v>227</v>
      </c>
      <c r="E101" s="6">
        <v>42.14</v>
      </c>
      <c r="F101" s="5" t="s">
        <v>266</v>
      </c>
      <c r="G101" s="34">
        <f t="shared" si="9"/>
        <v>42.14</v>
      </c>
      <c r="H101" s="37">
        <v>42858.0</v>
      </c>
      <c r="I101" s="38"/>
      <c r="J101" s="38"/>
      <c r="K101" s="43" t="s">
        <v>267</v>
      </c>
      <c r="L101" s="5" t="s">
        <v>268</v>
      </c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ht="15.75" customHeight="1">
      <c r="A102" s="5" t="s">
        <v>134</v>
      </c>
      <c r="B102" s="9" t="s">
        <v>269</v>
      </c>
      <c r="C102" s="3">
        <v>4.0</v>
      </c>
      <c r="D102" s="9" t="s">
        <v>60</v>
      </c>
      <c r="E102" s="6">
        <v>5.94</v>
      </c>
      <c r="F102" s="5" t="s">
        <v>270</v>
      </c>
      <c r="G102" s="34">
        <f t="shared" si="9"/>
        <v>23.76</v>
      </c>
      <c r="H102" s="37">
        <v>42858.0</v>
      </c>
      <c r="I102" s="38"/>
      <c r="J102" s="38"/>
      <c r="K102" s="8"/>
      <c r="L102" s="5" t="s">
        <v>271</v>
      </c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ht="15.75" customHeight="1">
      <c r="A103" s="5" t="s">
        <v>134</v>
      </c>
      <c r="B103" s="40" t="s">
        <v>272</v>
      </c>
      <c r="C103" s="3">
        <v>1.0</v>
      </c>
      <c r="D103" s="9" t="s">
        <v>60</v>
      </c>
      <c r="E103" s="6">
        <v>179.0</v>
      </c>
      <c r="F103" s="5" t="s">
        <v>273</v>
      </c>
      <c r="G103" s="34">
        <f t="shared" si="9"/>
        <v>179</v>
      </c>
      <c r="H103" s="37">
        <v>42858.0</v>
      </c>
      <c r="I103" s="38"/>
      <c r="J103" s="38"/>
      <c r="K103" s="43" t="s">
        <v>274</v>
      </c>
      <c r="L103" s="5" t="s">
        <v>275</v>
      </c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ht="15.75" customHeight="1">
      <c r="A104" s="5" t="s">
        <v>134</v>
      </c>
      <c r="B104" s="9" t="s">
        <v>276</v>
      </c>
      <c r="C104" s="3">
        <v>1.0</v>
      </c>
      <c r="D104" s="9" t="s">
        <v>60</v>
      </c>
      <c r="E104" s="6">
        <v>50.0</v>
      </c>
      <c r="F104" s="5" t="s">
        <v>277</v>
      </c>
      <c r="G104" s="34">
        <f t="shared" si="9"/>
        <v>50</v>
      </c>
      <c r="H104" s="37">
        <v>42858.0</v>
      </c>
      <c r="I104" s="38"/>
      <c r="J104" s="38"/>
      <c r="K104" s="43" t="s">
        <v>278</v>
      </c>
      <c r="L104" s="5" t="s">
        <v>279</v>
      </c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ht="15.75" customHeight="1">
      <c r="A105" s="5" t="s">
        <v>134</v>
      </c>
      <c r="B105" s="40" t="s">
        <v>280</v>
      </c>
      <c r="C105" s="3">
        <v>2.0</v>
      </c>
      <c r="D105" s="9" t="s">
        <v>60</v>
      </c>
      <c r="E105" s="6">
        <v>185.0</v>
      </c>
      <c r="F105" s="5" t="s">
        <v>281</v>
      </c>
      <c r="G105" s="34">
        <f t="shared" si="9"/>
        <v>370</v>
      </c>
      <c r="H105" s="37">
        <v>42858.0</v>
      </c>
      <c r="I105" s="38"/>
      <c r="J105" s="38"/>
      <c r="K105" s="43" t="s">
        <v>282</v>
      </c>
      <c r="L105" s="5" t="s">
        <v>271</v>
      </c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ht="15.75" customHeight="1">
      <c r="A106" s="9" t="s">
        <v>134</v>
      </c>
      <c r="B106" s="9" t="s">
        <v>283</v>
      </c>
      <c r="C106" s="3">
        <v>4.0</v>
      </c>
      <c r="D106" s="33" t="s">
        <v>60</v>
      </c>
      <c r="E106" s="6">
        <v>68.34</v>
      </c>
      <c r="F106" s="33" t="s">
        <v>284</v>
      </c>
      <c r="G106" s="34">
        <f t="shared" si="9"/>
        <v>273.36</v>
      </c>
      <c r="H106" s="37">
        <v>42858.0</v>
      </c>
      <c r="I106" s="38"/>
      <c r="J106" s="38"/>
      <c r="K106" s="43" t="s">
        <v>285</v>
      </c>
      <c r="L106" s="5" t="s">
        <v>286</v>
      </c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</row>
    <row r="107" ht="15.75" customHeight="1">
      <c r="A107" s="5" t="s">
        <v>134</v>
      </c>
      <c r="B107" s="40" t="s">
        <v>287</v>
      </c>
      <c r="C107" s="3">
        <v>10.0</v>
      </c>
      <c r="D107" s="9" t="s">
        <v>60</v>
      </c>
      <c r="E107" s="34">
        <v>23.75</v>
      </c>
      <c r="F107" s="5" t="s">
        <v>288</v>
      </c>
      <c r="G107" s="34">
        <f>C107*E107</f>
        <v>237.5</v>
      </c>
      <c r="H107" s="37">
        <v>42858.0</v>
      </c>
      <c r="I107" s="37"/>
      <c r="J107" s="38"/>
      <c r="K107" s="42" t="s">
        <v>289</v>
      </c>
      <c r="L107" s="5" t="s">
        <v>290</v>
      </c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</row>
    <row r="108" ht="15.75" customHeight="1">
      <c r="A108" s="5" t="s">
        <v>134</v>
      </c>
      <c r="B108" s="9" t="s">
        <v>291</v>
      </c>
      <c r="C108" s="3">
        <v>1.0</v>
      </c>
      <c r="D108" s="9" t="s">
        <v>60</v>
      </c>
      <c r="E108" s="6">
        <v>12.4</v>
      </c>
      <c r="F108" s="5" t="s">
        <v>292</v>
      </c>
      <c r="G108" s="34">
        <f t="shared" ref="G108:G113" si="10">E108*C108</f>
        <v>12.4</v>
      </c>
      <c r="H108" s="37">
        <v>42858.0</v>
      </c>
      <c r="I108" s="38"/>
      <c r="J108" s="38"/>
      <c r="K108" s="43" t="s">
        <v>293</v>
      </c>
      <c r="L108" s="5" t="s">
        <v>279</v>
      </c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ht="15.75" customHeight="1">
      <c r="A109" s="5" t="s">
        <v>134</v>
      </c>
      <c r="B109" s="9" t="s">
        <v>294</v>
      </c>
      <c r="C109" s="3">
        <v>1.0</v>
      </c>
      <c r="D109" s="9" t="s">
        <v>60</v>
      </c>
      <c r="E109" s="6">
        <v>17.47</v>
      </c>
      <c r="F109" s="5" t="s">
        <v>295</v>
      </c>
      <c r="G109" s="34">
        <f t="shared" si="10"/>
        <v>17.47</v>
      </c>
      <c r="H109" s="37">
        <v>42858.0</v>
      </c>
      <c r="I109" s="38"/>
      <c r="J109" s="38"/>
      <c r="K109" s="43" t="s">
        <v>296</v>
      </c>
      <c r="L109" s="5" t="s">
        <v>297</v>
      </c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ht="15.75" customHeight="1">
      <c r="A110" s="5" t="s">
        <v>134</v>
      </c>
      <c r="B110" s="40" t="s">
        <v>298</v>
      </c>
      <c r="C110" s="3">
        <v>1.0</v>
      </c>
      <c r="D110" s="9" t="s">
        <v>60</v>
      </c>
      <c r="E110" s="6">
        <v>225.0</v>
      </c>
      <c r="F110" s="5" t="s">
        <v>299</v>
      </c>
      <c r="G110" s="34">
        <f t="shared" si="10"/>
        <v>225</v>
      </c>
      <c r="H110" s="38"/>
      <c r="I110" s="38"/>
      <c r="J110" s="38"/>
      <c r="K110" s="43" t="s">
        <v>300</v>
      </c>
      <c r="L110" s="5" t="s">
        <v>271</v>
      </c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ht="15.75" customHeight="1">
      <c r="A111" s="5" t="s">
        <v>134</v>
      </c>
      <c r="B111" s="9" t="s">
        <v>301</v>
      </c>
      <c r="C111" s="3">
        <v>1.0</v>
      </c>
      <c r="D111" s="9" t="s">
        <v>60</v>
      </c>
      <c r="E111" s="34">
        <v>37.1</v>
      </c>
      <c r="F111" s="5" t="s">
        <v>302</v>
      </c>
      <c r="G111" s="34">
        <f t="shared" si="10"/>
        <v>37.1</v>
      </c>
      <c r="H111" s="38"/>
      <c r="I111" s="38"/>
      <c r="J111" s="38"/>
      <c r="K111" s="5"/>
      <c r="L111" s="5" t="s">
        <v>303</v>
      </c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ht="15.75" customHeight="1">
      <c r="A112" s="5" t="s">
        <v>134</v>
      </c>
      <c r="B112" s="40" t="s">
        <v>304</v>
      </c>
      <c r="C112" s="3">
        <v>1.0</v>
      </c>
      <c r="D112" s="9" t="s">
        <v>60</v>
      </c>
      <c r="E112" s="6">
        <v>30.25</v>
      </c>
      <c r="F112" s="5" t="s">
        <v>305</v>
      </c>
      <c r="G112" s="34">
        <f t="shared" si="10"/>
        <v>30.25</v>
      </c>
      <c r="H112" s="7">
        <v>42858.0</v>
      </c>
      <c r="I112" s="7"/>
      <c r="J112" s="7"/>
      <c r="K112" s="43" t="s">
        <v>306</v>
      </c>
      <c r="L112" s="5" t="s">
        <v>307</v>
      </c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ht="15.75" customHeight="1">
      <c r="A113" s="5" t="s">
        <v>134</v>
      </c>
      <c r="B113" s="40" t="s">
        <v>308</v>
      </c>
      <c r="C113" s="3">
        <v>1.0</v>
      </c>
      <c r="D113" s="9" t="s">
        <v>60</v>
      </c>
      <c r="E113" s="6">
        <v>14.25</v>
      </c>
      <c r="F113" s="5" t="s">
        <v>309</v>
      </c>
      <c r="G113" s="34">
        <f t="shared" si="10"/>
        <v>14.25</v>
      </c>
      <c r="H113" s="7">
        <v>42858.0</v>
      </c>
      <c r="I113" s="7"/>
      <c r="J113" s="7"/>
      <c r="K113" s="43" t="s">
        <v>310</v>
      </c>
      <c r="L113" s="5" t="s">
        <v>307</v>
      </c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ht="15.75" customHeight="1">
      <c r="A114" s="5"/>
      <c r="B114" s="9"/>
      <c r="C114" s="3"/>
      <c r="D114" s="9"/>
      <c r="E114" s="6"/>
      <c r="F114" s="5"/>
      <c r="G114" s="6"/>
      <c r="H114" s="7"/>
      <c r="I114" s="7"/>
      <c r="J114" s="7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ht="15.75" customHeight="1">
      <c r="A115" s="5"/>
      <c r="B115" s="9"/>
      <c r="C115" s="3"/>
      <c r="D115" s="9"/>
      <c r="E115" s="6"/>
      <c r="F115" s="5"/>
      <c r="G115" s="6"/>
      <c r="H115" s="7"/>
      <c r="I115" s="7"/>
      <c r="J115" s="7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ht="15.75" customHeight="1">
      <c r="A116" s="32" t="s">
        <v>28</v>
      </c>
      <c r="B116" s="33">
        <f>SUM(G117:G131)</f>
        <v>5911.46</v>
      </c>
      <c r="C116" s="3"/>
      <c r="D116" s="9"/>
      <c r="E116" s="6"/>
      <c r="F116" s="5"/>
      <c r="G116" s="6"/>
      <c r="H116" s="7"/>
      <c r="I116" s="7"/>
      <c r="J116" s="7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ht="15.75" customHeight="1">
      <c r="A117" s="5" t="s">
        <v>29</v>
      </c>
      <c r="B117" s="9" t="s">
        <v>311</v>
      </c>
      <c r="C117" s="3">
        <v>1.0</v>
      </c>
      <c r="D117" s="9" t="s">
        <v>60</v>
      </c>
      <c r="E117" s="34">
        <v>2450.0</v>
      </c>
      <c r="F117" s="5" t="s">
        <v>312</v>
      </c>
      <c r="G117" s="34">
        <f t="shared" ref="G117:G130" si="11">E117*C117</f>
        <v>2450</v>
      </c>
      <c r="H117" s="37">
        <v>42839.0</v>
      </c>
      <c r="I117" s="38"/>
      <c r="J117" s="37">
        <v>42850.0</v>
      </c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ht="15.75" customHeight="1">
      <c r="A118" s="5" t="s">
        <v>29</v>
      </c>
      <c r="B118" s="9" t="s">
        <v>313</v>
      </c>
      <c r="C118" s="3">
        <v>1.0</v>
      </c>
      <c r="D118" s="9" t="s">
        <v>60</v>
      </c>
      <c r="E118" s="34">
        <v>2875.0</v>
      </c>
      <c r="F118" s="5" t="s">
        <v>314</v>
      </c>
      <c r="G118" s="34">
        <f t="shared" si="11"/>
        <v>2875</v>
      </c>
      <c r="H118" s="37">
        <v>42839.0</v>
      </c>
      <c r="I118" s="38"/>
      <c r="J118" s="37">
        <v>42850.0</v>
      </c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ht="15.75" customHeight="1">
      <c r="A119" s="5" t="s">
        <v>29</v>
      </c>
      <c r="B119" s="9" t="s">
        <v>315</v>
      </c>
      <c r="C119" s="3">
        <v>1.0</v>
      </c>
      <c r="D119" s="9" t="s">
        <v>60</v>
      </c>
      <c r="E119" s="34">
        <v>35.0</v>
      </c>
      <c r="F119" s="5" t="s">
        <v>316</v>
      </c>
      <c r="G119" s="34">
        <f t="shared" si="11"/>
        <v>35</v>
      </c>
      <c r="H119" s="37">
        <v>42839.0</v>
      </c>
      <c r="I119" s="38"/>
      <c r="J119" s="37">
        <v>42850.0</v>
      </c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ht="15.75" customHeight="1">
      <c r="A120" s="5" t="s">
        <v>29</v>
      </c>
      <c r="B120" s="9" t="s">
        <v>317</v>
      </c>
      <c r="C120" s="3">
        <v>1.0</v>
      </c>
      <c r="D120" s="9" t="s">
        <v>60</v>
      </c>
      <c r="E120" s="34">
        <v>0.0</v>
      </c>
      <c r="F120" s="5" t="s">
        <v>317</v>
      </c>
      <c r="G120" s="34">
        <f t="shared" si="11"/>
        <v>0</v>
      </c>
      <c r="H120" s="37">
        <v>42839.0</v>
      </c>
      <c r="I120" s="38"/>
      <c r="J120" s="37">
        <v>42850.0</v>
      </c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ht="15.75" customHeight="1">
      <c r="A121" s="5" t="s">
        <v>29</v>
      </c>
      <c r="B121" s="9" t="s">
        <v>318</v>
      </c>
      <c r="C121" s="3">
        <v>1.0</v>
      </c>
      <c r="D121" s="9" t="s">
        <v>60</v>
      </c>
      <c r="E121" s="34">
        <v>95.0</v>
      </c>
      <c r="F121" s="5" t="s">
        <v>319</v>
      </c>
      <c r="G121" s="34">
        <f t="shared" si="11"/>
        <v>95</v>
      </c>
      <c r="H121" s="37">
        <v>42839.0</v>
      </c>
      <c r="I121" s="38"/>
      <c r="J121" s="37">
        <v>42850.0</v>
      </c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ht="15.75" customHeight="1">
      <c r="A122" s="5" t="s">
        <v>29</v>
      </c>
      <c r="B122" s="9" t="s">
        <v>320</v>
      </c>
      <c r="C122" s="3">
        <v>1.0</v>
      </c>
      <c r="D122" s="9" t="s">
        <v>60</v>
      </c>
      <c r="E122" s="34">
        <v>195.0</v>
      </c>
      <c r="F122" s="5" t="s">
        <v>321</v>
      </c>
      <c r="G122" s="34">
        <f t="shared" si="11"/>
        <v>195</v>
      </c>
      <c r="H122" s="37">
        <v>42839.0</v>
      </c>
      <c r="I122" s="38"/>
      <c r="J122" s="37">
        <v>42850.0</v>
      </c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ht="15.75" customHeight="1">
      <c r="A123" s="5" t="s">
        <v>134</v>
      </c>
      <c r="B123" s="9" t="s">
        <v>322</v>
      </c>
      <c r="C123" s="3">
        <v>1.0</v>
      </c>
      <c r="D123" s="9" t="s">
        <v>60</v>
      </c>
      <c r="E123" s="34">
        <v>6.8</v>
      </c>
      <c r="F123" s="5" t="s">
        <v>323</v>
      </c>
      <c r="G123" s="34">
        <f t="shared" si="11"/>
        <v>6.8</v>
      </c>
      <c r="H123" s="37">
        <v>42858.0</v>
      </c>
      <c r="I123" s="38"/>
      <c r="J123" s="7"/>
      <c r="K123" s="43" t="s">
        <v>324</v>
      </c>
      <c r="L123" s="5" t="s">
        <v>325</v>
      </c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ht="15.75" customHeight="1">
      <c r="A124" s="5" t="s">
        <v>134</v>
      </c>
      <c r="B124" s="40" t="s">
        <v>326</v>
      </c>
      <c r="C124" s="3">
        <v>2.0</v>
      </c>
      <c r="D124" s="9" t="s">
        <v>60</v>
      </c>
      <c r="E124" s="6">
        <v>17.5</v>
      </c>
      <c r="F124" s="5" t="s">
        <v>327</v>
      </c>
      <c r="G124" s="34">
        <f t="shared" si="11"/>
        <v>35</v>
      </c>
      <c r="H124" s="37">
        <v>42858.0</v>
      </c>
      <c r="I124" s="38"/>
      <c r="J124" s="7"/>
      <c r="K124" s="43" t="s">
        <v>328</v>
      </c>
      <c r="L124" s="5" t="s">
        <v>329</v>
      </c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ht="15.75" customHeight="1">
      <c r="A125" s="5" t="s">
        <v>134</v>
      </c>
      <c r="B125" s="9" t="s">
        <v>291</v>
      </c>
      <c r="C125" s="3">
        <v>1.0</v>
      </c>
      <c r="D125" s="9" t="s">
        <v>60</v>
      </c>
      <c r="E125" s="6">
        <v>12.4</v>
      </c>
      <c r="F125" s="5" t="s">
        <v>292</v>
      </c>
      <c r="G125" s="34">
        <f t="shared" si="11"/>
        <v>12.4</v>
      </c>
      <c r="H125" s="37">
        <v>42858.0</v>
      </c>
      <c r="I125" s="38"/>
      <c r="J125" s="38"/>
      <c r="K125" s="43" t="s">
        <v>293</v>
      </c>
      <c r="L125" s="5" t="s">
        <v>330</v>
      </c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ht="15.75" customHeight="1">
      <c r="A126" s="5" t="s">
        <v>134</v>
      </c>
      <c r="B126" s="9" t="s">
        <v>294</v>
      </c>
      <c r="C126" s="3">
        <v>1.0</v>
      </c>
      <c r="D126" s="9" t="s">
        <v>60</v>
      </c>
      <c r="E126" s="6">
        <v>17.47</v>
      </c>
      <c r="F126" s="5" t="s">
        <v>295</v>
      </c>
      <c r="G126" s="34">
        <f t="shared" si="11"/>
        <v>17.47</v>
      </c>
      <c r="H126" s="37">
        <v>42858.0</v>
      </c>
      <c r="I126" s="38"/>
      <c r="J126" s="38"/>
      <c r="K126" s="43" t="s">
        <v>296</v>
      </c>
      <c r="L126" s="5" t="s">
        <v>330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ht="15.75" customHeight="1">
      <c r="A127" s="5" t="s">
        <v>134</v>
      </c>
      <c r="B127" s="9" t="s">
        <v>331</v>
      </c>
      <c r="C127" s="3">
        <v>1.0</v>
      </c>
      <c r="D127" s="9" t="s">
        <v>60</v>
      </c>
      <c r="E127" s="6">
        <v>8.12</v>
      </c>
      <c r="F127" s="5" t="s">
        <v>332</v>
      </c>
      <c r="G127" s="34">
        <f t="shared" si="11"/>
        <v>8.12</v>
      </c>
      <c r="H127" s="37">
        <v>42858.0</v>
      </c>
      <c r="I127" s="38"/>
      <c r="J127" s="38"/>
      <c r="K127" s="43" t="s">
        <v>333</v>
      </c>
      <c r="L127" s="5" t="s">
        <v>334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ht="15.75" customHeight="1">
      <c r="A128" s="5" t="s">
        <v>134</v>
      </c>
      <c r="B128" s="9" t="s">
        <v>335</v>
      </c>
      <c r="C128" s="3">
        <v>2.0</v>
      </c>
      <c r="D128" s="9" t="s">
        <v>60</v>
      </c>
      <c r="E128" s="6">
        <v>9.76</v>
      </c>
      <c r="F128" s="5" t="s">
        <v>336</v>
      </c>
      <c r="G128" s="34">
        <f t="shared" si="11"/>
        <v>19.52</v>
      </c>
      <c r="H128" s="7">
        <v>42858.0</v>
      </c>
      <c r="I128" s="7"/>
      <c r="J128" s="7"/>
      <c r="K128" s="43" t="s">
        <v>337</v>
      </c>
      <c r="L128" s="5" t="s">
        <v>334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ht="15.75" customHeight="1">
      <c r="A129" s="5" t="s">
        <v>104</v>
      </c>
      <c r="B129" s="6" t="s">
        <v>338</v>
      </c>
      <c r="C129" s="3">
        <v>1.0</v>
      </c>
      <c r="D129" s="9" t="s">
        <v>60</v>
      </c>
      <c r="E129" s="6">
        <v>157.16</v>
      </c>
      <c r="F129" s="5" t="s">
        <v>339</v>
      </c>
      <c r="G129" s="34">
        <f t="shared" si="11"/>
        <v>157.16</v>
      </c>
      <c r="H129" s="7">
        <v>42881.0</v>
      </c>
      <c r="I129" s="7"/>
      <c r="J129" s="7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ht="15.75" customHeight="1">
      <c r="A130" s="5" t="s">
        <v>62</v>
      </c>
      <c r="B130" s="9"/>
      <c r="C130" s="3">
        <v>1.0</v>
      </c>
      <c r="D130" s="9" t="s">
        <v>60</v>
      </c>
      <c r="E130" s="6">
        <v>4.99</v>
      </c>
      <c r="F130" s="5" t="s">
        <v>340</v>
      </c>
      <c r="G130" s="34">
        <f t="shared" si="11"/>
        <v>4.99</v>
      </c>
      <c r="H130" s="5"/>
      <c r="I130" s="5"/>
      <c r="J130" s="7"/>
      <c r="K130" s="44" t="s">
        <v>340</v>
      </c>
      <c r="L130" s="5" t="s">
        <v>341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ht="15.75" customHeight="1">
      <c r="A131" s="5"/>
      <c r="B131" s="9"/>
      <c r="C131" s="3"/>
      <c r="D131" s="9"/>
      <c r="E131" s="6"/>
      <c r="F131" s="5"/>
      <c r="G131" s="6"/>
      <c r="H131" s="7"/>
      <c r="I131" s="7"/>
      <c r="J131" s="7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ht="15.75" customHeight="1">
      <c r="A132" s="32" t="s">
        <v>31</v>
      </c>
      <c r="B132" s="33">
        <f>SUM(G133:G168)</f>
        <v>7063.08</v>
      </c>
      <c r="C132" s="3"/>
      <c r="D132" s="9"/>
      <c r="E132" s="6"/>
      <c r="F132" s="5"/>
      <c r="G132" s="6"/>
      <c r="H132" s="7"/>
      <c r="I132" s="7"/>
      <c r="J132" s="7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ht="15.75" customHeight="1">
      <c r="A133" s="5" t="s">
        <v>134</v>
      </c>
      <c r="B133" s="40" t="s">
        <v>342</v>
      </c>
      <c r="C133" s="3">
        <v>1.0</v>
      </c>
      <c r="D133" s="9" t="s">
        <v>60</v>
      </c>
      <c r="E133" s="34">
        <v>60.8</v>
      </c>
      <c r="F133" s="5" t="s">
        <v>343</v>
      </c>
      <c r="G133" s="34">
        <f t="shared" ref="G133:G164" si="12">E133*C133</f>
        <v>60.8</v>
      </c>
      <c r="H133" s="37">
        <v>42858.0</v>
      </c>
      <c r="I133" s="38"/>
      <c r="J133" s="5"/>
      <c r="K133" s="5"/>
      <c r="L133" s="5" t="s">
        <v>344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ht="15.75" customHeight="1">
      <c r="A134" s="5" t="s">
        <v>134</v>
      </c>
      <c r="B134" s="9" t="s">
        <v>345</v>
      </c>
      <c r="C134" s="3">
        <v>1.0</v>
      </c>
      <c r="D134" s="9" t="s">
        <v>60</v>
      </c>
      <c r="E134" s="34">
        <v>1040.0</v>
      </c>
      <c r="F134" s="5" t="s">
        <v>346</v>
      </c>
      <c r="G134" s="34">
        <f t="shared" si="12"/>
        <v>1040</v>
      </c>
      <c r="H134" s="37">
        <v>42858.0</v>
      </c>
      <c r="I134" s="38"/>
      <c r="J134" s="5"/>
      <c r="K134" s="42" t="s">
        <v>347</v>
      </c>
      <c r="L134" s="5" t="s">
        <v>348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ht="15.75" customHeight="1">
      <c r="A135" s="5" t="s">
        <v>134</v>
      </c>
      <c r="B135" s="40" t="s">
        <v>349</v>
      </c>
      <c r="C135" s="3">
        <v>1.0</v>
      </c>
      <c r="D135" s="9" t="s">
        <v>60</v>
      </c>
      <c r="E135" s="34">
        <v>617.0</v>
      </c>
      <c r="F135" s="5" t="s">
        <v>350</v>
      </c>
      <c r="G135" s="34">
        <f t="shared" si="12"/>
        <v>617</v>
      </c>
      <c r="H135" s="37">
        <v>42858.0</v>
      </c>
      <c r="I135" s="38"/>
      <c r="J135" s="5"/>
      <c r="K135" s="5" t="s">
        <v>351</v>
      </c>
      <c r="L135" s="5" t="s">
        <v>352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ht="15.75" customHeight="1">
      <c r="A136" s="5" t="s">
        <v>134</v>
      </c>
      <c r="B136" s="40" t="s">
        <v>353</v>
      </c>
      <c r="C136" s="3">
        <v>1.0</v>
      </c>
      <c r="D136" s="9" t="s">
        <v>60</v>
      </c>
      <c r="E136" s="34">
        <v>690.0</v>
      </c>
      <c r="F136" s="5" t="s">
        <v>354</v>
      </c>
      <c r="G136" s="34">
        <f t="shared" si="12"/>
        <v>690</v>
      </c>
      <c r="H136" s="37">
        <v>42858.0</v>
      </c>
      <c r="I136" s="38"/>
      <c r="J136" s="5" t="s">
        <v>166</v>
      </c>
      <c r="K136" s="42"/>
      <c r="L136" s="5" t="s">
        <v>355</v>
      </c>
      <c r="M136" s="5"/>
      <c r="N136" s="5" t="s">
        <v>356</v>
      </c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ht="15.75" customHeight="1">
      <c r="A137" s="5" t="s">
        <v>134</v>
      </c>
      <c r="B137" s="9" t="s">
        <v>357</v>
      </c>
      <c r="C137" s="3">
        <v>1.0</v>
      </c>
      <c r="D137" s="9" t="s">
        <v>60</v>
      </c>
      <c r="E137" s="34">
        <v>57.0</v>
      </c>
      <c r="F137" s="5" t="s">
        <v>358</v>
      </c>
      <c r="G137" s="34">
        <f t="shared" si="12"/>
        <v>57</v>
      </c>
      <c r="H137" s="37">
        <v>42858.0</v>
      </c>
      <c r="I137" s="38"/>
      <c r="J137" s="5"/>
      <c r="K137" s="42" t="s">
        <v>359</v>
      </c>
      <c r="L137" s="5" t="s">
        <v>360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ht="15.75" customHeight="1">
      <c r="A138" s="5" t="s">
        <v>134</v>
      </c>
      <c r="B138" s="9" t="s">
        <v>361</v>
      </c>
      <c r="C138" s="3">
        <v>1.0</v>
      </c>
      <c r="D138" s="9" t="s">
        <v>60</v>
      </c>
      <c r="E138" s="34">
        <v>57.0</v>
      </c>
      <c r="F138" s="5" t="s">
        <v>362</v>
      </c>
      <c r="G138" s="34">
        <f t="shared" si="12"/>
        <v>57</v>
      </c>
      <c r="H138" s="37">
        <v>42858.0</v>
      </c>
      <c r="I138" s="38"/>
      <c r="J138" s="5"/>
      <c r="K138" s="42" t="s">
        <v>363</v>
      </c>
      <c r="L138" s="5" t="s">
        <v>360</v>
      </c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ht="15.75" customHeight="1">
      <c r="A139" s="5" t="s">
        <v>134</v>
      </c>
      <c r="B139" s="9" t="s">
        <v>364</v>
      </c>
      <c r="C139" s="3">
        <v>1.0</v>
      </c>
      <c r="D139" s="9" t="s">
        <v>60</v>
      </c>
      <c r="E139" s="34">
        <v>355.0</v>
      </c>
      <c r="F139" s="5" t="s">
        <v>365</v>
      </c>
      <c r="G139" s="34">
        <f t="shared" si="12"/>
        <v>355</v>
      </c>
      <c r="H139" s="37">
        <v>42858.0</v>
      </c>
      <c r="I139" s="38"/>
      <c r="J139" s="5"/>
      <c r="K139" s="42" t="s">
        <v>366</v>
      </c>
      <c r="L139" s="5" t="s">
        <v>367</v>
      </c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ht="15.75" customHeight="1">
      <c r="A140" s="5" t="s">
        <v>134</v>
      </c>
      <c r="B140" s="40" t="s">
        <v>368</v>
      </c>
      <c r="C140" s="3">
        <v>1.0</v>
      </c>
      <c r="D140" s="9" t="s">
        <v>60</v>
      </c>
      <c r="E140" s="34">
        <v>515.0</v>
      </c>
      <c r="F140" s="5" t="s">
        <v>369</v>
      </c>
      <c r="G140" s="34">
        <f t="shared" si="12"/>
        <v>515</v>
      </c>
      <c r="H140" s="37">
        <v>42858.0</v>
      </c>
      <c r="I140" s="38"/>
      <c r="J140" s="5"/>
      <c r="K140" s="42" t="s">
        <v>370</v>
      </c>
      <c r="L140" s="5" t="s">
        <v>371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ht="15.75" customHeight="1">
      <c r="A141" s="5" t="s">
        <v>134</v>
      </c>
      <c r="B141" s="9" t="s">
        <v>372</v>
      </c>
      <c r="C141" s="3">
        <v>1.0</v>
      </c>
      <c r="D141" s="9" t="s">
        <v>60</v>
      </c>
      <c r="E141" s="34">
        <v>28.0</v>
      </c>
      <c r="F141" s="5" t="s">
        <v>373</v>
      </c>
      <c r="G141" s="34">
        <f t="shared" si="12"/>
        <v>28</v>
      </c>
      <c r="H141" s="37">
        <v>42858.0</v>
      </c>
      <c r="I141" s="38"/>
      <c r="J141" s="5"/>
      <c r="K141" s="42" t="s">
        <v>374</v>
      </c>
      <c r="L141" s="5" t="s">
        <v>375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ht="15.75" customHeight="1">
      <c r="A142" s="5" t="s">
        <v>134</v>
      </c>
      <c r="B142" s="9" t="s">
        <v>376</v>
      </c>
      <c r="C142" s="3">
        <v>1.0</v>
      </c>
      <c r="D142" s="9" t="s">
        <v>60</v>
      </c>
      <c r="E142" s="34">
        <v>43.6</v>
      </c>
      <c r="F142" s="5" t="s">
        <v>377</v>
      </c>
      <c r="G142" s="34">
        <f t="shared" si="12"/>
        <v>43.6</v>
      </c>
      <c r="H142" s="37">
        <v>42858.0</v>
      </c>
      <c r="I142" s="38"/>
      <c r="J142" s="5"/>
      <c r="K142" s="43" t="s">
        <v>378</v>
      </c>
      <c r="L142" s="5" t="s">
        <v>379</v>
      </c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ht="15.75" customHeight="1">
      <c r="A143" s="5" t="s">
        <v>134</v>
      </c>
      <c r="B143" s="40" t="s">
        <v>380</v>
      </c>
      <c r="C143" s="3">
        <v>1.0</v>
      </c>
      <c r="D143" s="9" t="s">
        <v>60</v>
      </c>
      <c r="E143" s="34">
        <v>41.9</v>
      </c>
      <c r="F143" s="5" t="s">
        <v>381</v>
      </c>
      <c r="G143" s="34">
        <f t="shared" si="12"/>
        <v>41.9</v>
      </c>
      <c r="H143" s="37">
        <v>42858.0</v>
      </c>
      <c r="I143" s="38"/>
      <c r="J143" s="5"/>
      <c r="K143" s="43" t="s">
        <v>382</v>
      </c>
      <c r="L143" s="5" t="s">
        <v>383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ht="15.75" customHeight="1">
      <c r="A144" s="5" t="s">
        <v>134</v>
      </c>
      <c r="B144" s="9" t="s">
        <v>239</v>
      </c>
      <c r="C144" s="3">
        <v>1.0</v>
      </c>
      <c r="D144" s="9" t="s">
        <v>60</v>
      </c>
      <c r="E144" s="34">
        <v>169.05</v>
      </c>
      <c r="F144" s="5" t="s">
        <v>384</v>
      </c>
      <c r="G144" s="34">
        <f t="shared" si="12"/>
        <v>169.05</v>
      </c>
      <c r="H144" s="37">
        <v>42858.0</v>
      </c>
      <c r="I144" s="38"/>
      <c r="J144" s="5"/>
      <c r="K144" s="42" t="s">
        <v>241</v>
      </c>
      <c r="L144" s="5" t="s">
        <v>385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ht="15.75" customHeight="1">
      <c r="A145" s="5" t="s">
        <v>134</v>
      </c>
      <c r="B145" s="9" t="s">
        <v>386</v>
      </c>
      <c r="C145" s="3">
        <v>1.0</v>
      </c>
      <c r="D145" s="9" t="s">
        <v>60</v>
      </c>
      <c r="E145" s="34">
        <v>418.0</v>
      </c>
      <c r="F145" s="5" t="s">
        <v>387</v>
      </c>
      <c r="G145" s="34">
        <f t="shared" si="12"/>
        <v>418</v>
      </c>
      <c r="H145" s="37">
        <v>42858.0</v>
      </c>
      <c r="I145" s="38"/>
      <c r="J145" s="5"/>
      <c r="K145" s="42" t="s">
        <v>388</v>
      </c>
      <c r="L145" s="5" t="s">
        <v>389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ht="15.75" customHeight="1">
      <c r="A146" s="5" t="s">
        <v>134</v>
      </c>
      <c r="B146" s="9" t="s">
        <v>390</v>
      </c>
      <c r="C146" s="3">
        <v>1.0</v>
      </c>
      <c r="D146" s="9" t="s">
        <v>60</v>
      </c>
      <c r="E146" s="34">
        <v>43.1</v>
      </c>
      <c r="F146" s="5" t="s">
        <v>391</v>
      </c>
      <c r="G146" s="34">
        <f t="shared" si="12"/>
        <v>43.1</v>
      </c>
      <c r="H146" s="37">
        <v>42858.0</v>
      </c>
      <c r="I146" s="38"/>
      <c r="J146" s="5"/>
      <c r="K146" s="42" t="s">
        <v>388</v>
      </c>
      <c r="L146" s="5" t="s">
        <v>389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ht="15.75" customHeight="1">
      <c r="A147" s="5" t="s">
        <v>134</v>
      </c>
      <c r="B147" s="9" t="s">
        <v>392</v>
      </c>
      <c r="C147" s="3">
        <v>2.0</v>
      </c>
      <c r="D147" s="9" t="s">
        <v>60</v>
      </c>
      <c r="E147" s="34">
        <v>75.1</v>
      </c>
      <c r="F147" s="5" t="s">
        <v>393</v>
      </c>
      <c r="G147" s="34">
        <f t="shared" si="12"/>
        <v>150.2</v>
      </c>
      <c r="H147" s="37">
        <v>42858.0</v>
      </c>
      <c r="I147" s="38"/>
      <c r="J147" s="5"/>
      <c r="K147" s="42" t="s">
        <v>394</v>
      </c>
      <c r="L147" s="5" t="s">
        <v>395</v>
      </c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ht="15.75" customHeight="1">
      <c r="A148" s="5" t="s">
        <v>134</v>
      </c>
      <c r="B148" s="9" t="s">
        <v>396</v>
      </c>
      <c r="C148" s="3">
        <v>2.0</v>
      </c>
      <c r="D148" s="9" t="s">
        <v>60</v>
      </c>
      <c r="E148" s="34">
        <v>139.94</v>
      </c>
      <c r="F148" s="5" t="s">
        <v>397</v>
      </c>
      <c r="G148" s="34">
        <f t="shared" si="12"/>
        <v>279.88</v>
      </c>
      <c r="H148" s="37">
        <v>42858.0</v>
      </c>
      <c r="I148" s="38"/>
      <c r="J148" s="5"/>
      <c r="K148" s="42" t="s">
        <v>398</v>
      </c>
      <c r="L148" s="5" t="s">
        <v>399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ht="15.75" customHeight="1">
      <c r="A149" s="5" t="s">
        <v>134</v>
      </c>
      <c r="B149" s="9" t="s">
        <v>400</v>
      </c>
      <c r="C149" s="3">
        <v>2.0</v>
      </c>
      <c r="D149" s="5" t="s">
        <v>60</v>
      </c>
      <c r="E149" s="34">
        <v>41.2</v>
      </c>
      <c r="F149" s="5" t="s">
        <v>401</v>
      </c>
      <c r="G149" s="34">
        <f t="shared" si="12"/>
        <v>82.4</v>
      </c>
      <c r="H149" s="37">
        <v>42858.0</v>
      </c>
      <c r="I149" s="38"/>
      <c r="J149" s="5"/>
      <c r="K149" s="8"/>
      <c r="L149" s="5" t="s">
        <v>402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ht="15.75" customHeight="1">
      <c r="A150" s="5" t="s">
        <v>134</v>
      </c>
      <c r="B150" s="9" t="s">
        <v>403</v>
      </c>
      <c r="C150" s="3">
        <v>2.0</v>
      </c>
      <c r="D150" s="5" t="s">
        <v>60</v>
      </c>
      <c r="E150" s="34">
        <v>61.2</v>
      </c>
      <c r="F150" s="5" t="s">
        <v>404</v>
      </c>
      <c r="G150" s="34">
        <f t="shared" si="12"/>
        <v>122.4</v>
      </c>
      <c r="H150" s="37">
        <v>42858.0</v>
      </c>
      <c r="I150" s="38"/>
      <c r="J150" s="5"/>
      <c r="K150" s="8"/>
      <c r="L150" s="5" t="s">
        <v>402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ht="15.75" customHeight="1">
      <c r="A151" s="5" t="s">
        <v>134</v>
      </c>
      <c r="B151" s="9" t="s">
        <v>405</v>
      </c>
      <c r="C151" s="3">
        <v>2.0</v>
      </c>
      <c r="D151" s="5" t="s">
        <v>60</v>
      </c>
      <c r="E151" s="34">
        <v>283.0</v>
      </c>
      <c r="F151" s="5" t="s">
        <v>406</v>
      </c>
      <c r="G151" s="34">
        <f t="shared" si="12"/>
        <v>566</v>
      </c>
      <c r="H151" s="37">
        <v>42858.0</v>
      </c>
      <c r="I151" s="38"/>
      <c r="J151" s="5"/>
      <c r="K151" s="8"/>
      <c r="L151" s="5" t="s">
        <v>402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ht="15.75" customHeight="1">
      <c r="A152" s="5" t="s">
        <v>134</v>
      </c>
      <c r="B152" s="9" t="s">
        <v>407</v>
      </c>
      <c r="C152" s="3">
        <v>2.0</v>
      </c>
      <c r="D152" s="5" t="s">
        <v>60</v>
      </c>
      <c r="E152" s="34">
        <v>190.0</v>
      </c>
      <c r="F152" s="5" t="s">
        <v>408</v>
      </c>
      <c r="G152" s="34">
        <f t="shared" si="12"/>
        <v>380</v>
      </c>
      <c r="H152" s="37">
        <v>42858.0</v>
      </c>
      <c r="I152" s="38"/>
      <c r="J152" s="5"/>
      <c r="K152" s="8"/>
      <c r="L152" s="5" t="s">
        <v>402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ht="15.75" customHeight="1">
      <c r="A153" s="5" t="s">
        <v>134</v>
      </c>
      <c r="B153" s="9" t="s">
        <v>409</v>
      </c>
      <c r="C153" s="3">
        <v>2.0</v>
      </c>
      <c r="D153" s="5" t="s">
        <v>60</v>
      </c>
      <c r="E153" s="34">
        <v>18.0</v>
      </c>
      <c r="F153" s="5" t="s">
        <v>410</v>
      </c>
      <c r="G153" s="34">
        <f t="shared" si="12"/>
        <v>36</v>
      </c>
      <c r="H153" s="37">
        <v>42858.0</v>
      </c>
      <c r="I153" s="38"/>
      <c r="J153" s="5"/>
      <c r="K153" s="8"/>
      <c r="L153" s="5" t="s">
        <v>402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ht="15.75" customHeight="1">
      <c r="A154" s="5" t="s">
        <v>134</v>
      </c>
      <c r="B154" s="9" t="s">
        <v>411</v>
      </c>
      <c r="C154" s="3">
        <v>6.0</v>
      </c>
      <c r="D154" s="9" t="s">
        <v>227</v>
      </c>
      <c r="E154" s="34">
        <v>22.57</v>
      </c>
      <c r="F154" s="5" t="s">
        <v>412</v>
      </c>
      <c r="G154" s="34">
        <f t="shared" si="12"/>
        <v>135.42</v>
      </c>
      <c r="H154" s="37">
        <v>42858.0</v>
      </c>
      <c r="I154" s="38"/>
      <c r="J154" s="5"/>
      <c r="K154" s="5" t="s">
        <v>413</v>
      </c>
      <c r="L154" s="5" t="s">
        <v>414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ht="15.75" customHeight="1">
      <c r="A155" s="5" t="s">
        <v>134</v>
      </c>
      <c r="B155" s="9" t="s">
        <v>415</v>
      </c>
      <c r="C155" s="3">
        <v>1.0</v>
      </c>
      <c r="D155" s="9" t="s">
        <v>227</v>
      </c>
      <c r="E155" s="34">
        <v>31.42</v>
      </c>
      <c r="F155" s="5" t="s">
        <v>416</v>
      </c>
      <c r="G155" s="34">
        <f t="shared" si="12"/>
        <v>31.42</v>
      </c>
      <c r="H155" s="37">
        <v>42858.0</v>
      </c>
      <c r="I155" s="38"/>
      <c r="J155" s="5"/>
      <c r="K155" s="43" t="s">
        <v>417</v>
      </c>
      <c r="L155" s="5" t="s">
        <v>418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ht="15.75" customHeight="1">
      <c r="A156" s="5" t="s">
        <v>134</v>
      </c>
      <c r="B156" s="9" t="s">
        <v>265</v>
      </c>
      <c r="C156" s="3">
        <v>12.0</v>
      </c>
      <c r="D156" s="9" t="s">
        <v>60</v>
      </c>
      <c r="E156" s="34">
        <v>10.8</v>
      </c>
      <c r="F156" s="5" t="s">
        <v>419</v>
      </c>
      <c r="G156" s="34">
        <f t="shared" si="12"/>
        <v>129.6</v>
      </c>
      <c r="H156" s="37">
        <v>42858.0</v>
      </c>
      <c r="I156" s="38"/>
      <c r="J156" s="5"/>
      <c r="K156" s="42" t="s">
        <v>420</v>
      </c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ht="15.75" customHeight="1">
      <c r="A157" s="5" t="s">
        <v>134</v>
      </c>
      <c r="B157" s="40" t="s">
        <v>169</v>
      </c>
      <c r="C157" s="3">
        <v>2.0</v>
      </c>
      <c r="D157" s="9" t="s">
        <v>60</v>
      </c>
      <c r="E157" s="34">
        <v>16.0</v>
      </c>
      <c r="F157" s="5" t="s">
        <v>170</v>
      </c>
      <c r="G157" s="34">
        <f t="shared" si="12"/>
        <v>32</v>
      </c>
      <c r="H157" s="37">
        <v>42858.0</v>
      </c>
      <c r="I157" s="38"/>
      <c r="J157" s="5"/>
      <c r="K157" s="42" t="s">
        <v>171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ht="15.75" customHeight="1">
      <c r="A158" s="5" t="s">
        <v>134</v>
      </c>
      <c r="B158" s="9" t="s">
        <v>421</v>
      </c>
      <c r="C158" s="3">
        <v>1.0</v>
      </c>
      <c r="D158" s="5" t="s">
        <v>60</v>
      </c>
      <c r="E158" s="34">
        <v>268.0</v>
      </c>
      <c r="F158" s="5" t="s">
        <v>422</v>
      </c>
      <c r="G158" s="34">
        <f t="shared" si="12"/>
        <v>268</v>
      </c>
      <c r="H158" s="37">
        <v>42858.0</v>
      </c>
      <c r="I158" s="38"/>
      <c r="J158" s="5"/>
      <c r="K158" s="7" t="s">
        <v>423</v>
      </c>
      <c r="L158" s="5" t="s">
        <v>424</v>
      </c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ht="15.75" customHeight="1">
      <c r="A159" s="5" t="s">
        <v>134</v>
      </c>
      <c r="B159" s="40" t="s">
        <v>425</v>
      </c>
      <c r="C159" s="3">
        <v>1.0</v>
      </c>
      <c r="D159" s="9" t="s">
        <v>60</v>
      </c>
      <c r="E159" s="34">
        <v>57.0</v>
      </c>
      <c r="F159" s="5" t="s">
        <v>426</v>
      </c>
      <c r="G159" s="34">
        <f t="shared" si="12"/>
        <v>57</v>
      </c>
      <c r="H159" s="37">
        <v>42858.0</v>
      </c>
      <c r="I159" s="38"/>
      <c r="J159" s="5"/>
      <c r="K159" s="42" t="s">
        <v>427</v>
      </c>
      <c r="L159" s="5" t="s">
        <v>428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ht="15.75" customHeight="1">
      <c r="A160" s="5" t="s">
        <v>134</v>
      </c>
      <c r="B160" s="9" t="s">
        <v>429</v>
      </c>
      <c r="C160" s="3">
        <v>1.0</v>
      </c>
      <c r="D160" s="5" t="s">
        <v>60</v>
      </c>
      <c r="E160" s="34">
        <v>48.0</v>
      </c>
      <c r="F160" s="5" t="s">
        <v>430</v>
      </c>
      <c r="G160" s="34">
        <f t="shared" si="12"/>
        <v>48</v>
      </c>
      <c r="H160" s="37">
        <v>42858.0</v>
      </c>
      <c r="I160" s="38"/>
      <c r="J160" s="5"/>
      <c r="K160" s="5" t="s">
        <v>431</v>
      </c>
      <c r="L160" s="5" t="s">
        <v>428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ht="15.75" customHeight="1">
      <c r="A161" s="5" t="s">
        <v>134</v>
      </c>
      <c r="B161" s="9" t="s">
        <v>432</v>
      </c>
      <c r="C161" s="3">
        <v>1.0</v>
      </c>
      <c r="D161" s="5" t="s">
        <v>60</v>
      </c>
      <c r="E161" s="34">
        <v>17.0</v>
      </c>
      <c r="F161" s="5" t="s">
        <v>433</v>
      </c>
      <c r="G161" s="34">
        <f t="shared" si="12"/>
        <v>17</v>
      </c>
      <c r="H161" s="37">
        <v>42858.0</v>
      </c>
      <c r="I161" s="38"/>
      <c r="J161" s="5"/>
      <c r="K161" s="5" t="s">
        <v>434</v>
      </c>
      <c r="L161" s="5" t="s">
        <v>428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ht="15.75" customHeight="1">
      <c r="A162" s="5" t="s">
        <v>134</v>
      </c>
      <c r="B162" s="9" t="s">
        <v>435</v>
      </c>
      <c r="C162" s="3">
        <v>1.0</v>
      </c>
      <c r="D162" s="5" t="s">
        <v>60</v>
      </c>
      <c r="E162" s="34">
        <v>18.75</v>
      </c>
      <c r="F162" s="5" t="s">
        <v>436</v>
      </c>
      <c r="G162" s="34">
        <f t="shared" si="12"/>
        <v>18.75</v>
      </c>
      <c r="H162" s="37">
        <v>42858.0</v>
      </c>
      <c r="I162" s="38"/>
      <c r="J162" s="5"/>
      <c r="K162" s="42" t="s">
        <v>437</v>
      </c>
      <c r="L162" s="5" t="s">
        <v>438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ht="15.75" customHeight="1">
      <c r="A163" s="5" t="s">
        <v>134</v>
      </c>
      <c r="B163" s="40" t="s">
        <v>439</v>
      </c>
      <c r="C163" s="3">
        <v>3.0</v>
      </c>
      <c r="D163" s="9" t="s">
        <v>60</v>
      </c>
      <c r="E163" s="6">
        <v>24.5</v>
      </c>
      <c r="F163" s="5" t="s">
        <v>440</v>
      </c>
      <c r="G163" s="34">
        <f t="shared" si="12"/>
        <v>73.5</v>
      </c>
      <c r="H163" s="37">
        <v>42858.0</v>
      </c>
      <c r="I163" s="38"/>
      <c r="J163" s="5"/>
      <c r="K163" s="43" t="s">
        <v>441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ht="15.75" customHeight="1">
      <c r="A164" s="5" t="s">
        <v>134</v>
      </c>
      <c r="B164" s="9" t="s">
        <v>442</v>
      </c>
      <c r="C164" s="3">
        <v>3.0</v>
      </c>
      <c r="D164" s="9" t="s">
        <v>60</v>
      </c>
      <c r="E164" s="6">
        <v>6.77</v>
      </c>
      <c r="F164" s="5" t="s">
        <v>443</v>
      </c>
      <c r="G164" s="34">
        <f t="shared" si="12"/>
        <v>20.31</v>
      </c>
      <c r="H164" s="37">
        <v>42858.0</v>
      </c>
      <c r="I164" s="38"/>
      <c r="J164" s="5"/>
      <c r="K164" s="43" t="s">
        <v>444</v>
      </c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ht="15.75" customHeight="1">
      <c r="A165" s="5" t="s">
        <v>119</v>
      </c>
      <c r="B165" s="9" t="s">
        <v>445</v>
      </c>
      <c r="C165" s="3">
        <v>1.0</v>
      </c>
      <c r="D165" s="5" t="s">
        <v>60</v>
      </c>
      <c r="E165" s="34">
        <v>384.75</v>
      </c>
      <c r="F165" s="5" t="s">
        <v>446</v>
      </c>
      <c r="G165" s="34">
        <v>384.75</v>
      </c>
      <c r="H165" s="25">
        <v>42839.0</v>
      </c>
      <c r="I165" s="25"/>
      <c r="J165" s="38"/>
      <c r="K165" s="5" t="s">
        <v>447</v>
      </c>
      <c r="L165" s="5" t="s">
        <v>448</v>
      </c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ht="15.75" customHeight="1">
      <c r="A166" s="5" t="s">
        <v>119</v>
      </c>
      <c r="B166" s="9"/>
      <c r="C166" s="3">
        <v>1.0</v>
      </c>
      <c r="D166" s="5" t="s">
        <v>60</v>
      </c>
      <c r="E166" s="34">
        <v>95.0</v>
      </c>
      <c r="F166" s="5" t="s">
        <v>449</v>
      </c>
      <c r="G166" s="34">
        <v>95.0</v>
      </c>
      <c r="H166" s="25">
        <v>42839.0</v>
      </c>
      <c r="I166" s="25"/>
      <c r="J166" s="38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ht="15.75" customHeight="1">
      <c r="A167" s="5"/>
      <c r="B167" s="9"/>
      <c r="C167" s="3"/>
      <c r="D167" s="9"/>
      <c r="E167" s="6"/>
      <c r="F167" s="5"/>
      <c r="G167" s="6"/>
      <c r="H167" s="7"/>
      <c r="I167" s="7"/>
      <c r="J167" s="7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ht="15.75" customHeight="1">
      <c r="A168" s="5"/>
      <c r="B168" s="9"/>
      <c r="C168" s="3"/>
      <c r="D168" s="9"/>
      <c r="E168" s="6"/>
      <c r="F168" s="5"/>
      <c r="G168" s="6"/>
      <c r="H168" s="7"/>
      <c r="I168" s="7"/>
      <c r="J168" s="7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ht="15.75" customHeight="1">
      <c r="A169" s="32" t="s">
        <v>450</v>
      </c>
      <c r="B169" s="33">
        <f>SUM(G170:G173)</f>
        <v>64.94</v>
      </c>
      <c r="C169" s="3"/>
      <c r="D169" s="9"/>
      <c r="E169" s="6"/>
      <c r="F169" s="5"/>
      <c r="G169" s="6"/>
      <c r="H169" s="7"/>
      <c r="I169" s="7"/>
      <c r="J169" s="7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ht="15.75" customHeight="1">
      <c r="A170" s="5" t="s">
        <v>62</v>
      </c>
      <c r="B170" s="9"/>
      <c r="C170" s="3">
        <v>2.0</v>
      </c>
      <c r="D170" s="9" t="s">
        <v>60</v>
      </c>
      <c r="E170" s="34">
        <v>19.99</v>
      </c>
      <c r="F170" s="5" t="s">
        <v>451</v>
      </c>
      <c r="G170" s="34">
        <f t="shared" ref="G170:G172" si="13">E170*C170</f>
        <v>39.98</v>
      </c>
      <c r="H170" s="37">
        <v>42906.0</v>
      </c>
      <c r="I170" s="38"/>
      <c r="J170" s="5"/>
      <c r="K170" s="42" t="s">
        <v>452</v>
      </c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ht="15.75" customHeight="1">
      <c r="A171" s="5" t="s">
        <v>62</v>
      </c>
      <c r="B171" s="9"/>
      <c r="C171" s="3">
        <v>1.0</v>
      </c>
      <c r="D171" s="9" t="s">
        <v>453</v>
      </c>
      <c r="E171" s="34">
        <v>9.97</v>
      </c>
      <c r="F171" s="45" t="s">
        <v>454</v>
      </c>
      <c r="G171" s="34">
        <f t="shared" si="13"/>
        <v>9.97</v>
      </c>
      <c r="H171" s="38"/>
      <c r="I171" s="38"/>
      <c r="J171" s="5"/>
      <c r="K171" s="42" t="s">
        <v>455</v>
      </c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ht="15.75" customHeight="1">
      <c r="A172" s="5" t="s">
        <v>62</v>
      </c>
      <c r="B172" s="40"/>
      <c r="C172" s="3">
        <v>1.0</v>
      </c>
      <c r="D172" s="5" t="s">
        <v>453</v>
      </c>
      <c r="E172" s="6">
        <v>14.99</v>
      </c>
      <c r="F172" s="5" t="s">
        <v>456</v>
      </c>
      <c r="G172" s="34">
        <f t="shared" si="13"/>
        <v>14.99</v>
      </c>
      <c r="H172" s="35">
        <v>42906.0</v>
      </c>
      <c r="I172" s="5"/>
      <c r="J172" s="8"/>
      <c r="K172" s="46" t="s">
        <v>457</v>
      </c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ht="15.75" customHeight="1">
      <c r="A173" s="5"/>
      <c r="B173" s="9"/>
      <c r="C173" s="3"/>
      <c r="D173" s="8"/>
      <c r="E173" s="6"/>
      <c r="F173" s="5"/>
      <c r="G173" s="6"/>
      <c r="H173" s="7"/>
      <c r="I173" s="7"/>
      <c r="J173" s="7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ht="15.75" customHeight="1">
      <c r="A174" s="5"/>
      <c r="B174" s="9"/>
      <c r="C174" s="3"/>
      <c r="D174" s="9"/>
      <c r="E174" s="6"/>
      <c r="F174" s="5"/>
      <c r="G174" s="5"/>
      <c r="H174" s="7"/>
      <c r="I174" s="7"/>
      <c r="J174" s="7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ht="15.75" customHeight="1">
      <c r="A175" s="32" t="s">
        <v>34</v>
      </c>
      <c r="B175" s="33">
        <f>SUM(G176:G190)</f>
        <v>3106.2</v>
      </c>
      <c r="C175" s="3" t="s">
        <v>57</v>
      </c>
      <c r="D175" s="9"/>
      <c r="E175" s="6"/>
      <c r="F175" s="5"/>
      <c r="G175" s="6"/>
      <c r="H175" s="7"/>
      <c r="I175" s="7"/>
      <c r="J175" s="7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ht="15.75" customHeight="1">
      <c r="A176" s="5" t="s">
        <v>35</v>
      </c>
      <c r="B176" s="40" t="s">
        <v>458</v>
      </c>
      <c r="C176" s="3">
        <v>1.0</v>
      </c>
      <c r="D176" s="9" t="s">
        <v>60</v>
      </c>
      <c r="E176" s="34">
        <v>1508.4</v>
      </c>
      <c r="F176" s="5" t="s">
        <v>459</v>
      </c>
      <c r="G176" s="34">
        <f t="shared" ref="G176:G187" si="14">E176*C176</f>
        <v>1508.4</v>
      </c>
      <c r="H176" s="37">
        <v>42839.0</v>
      </c>
      <c r="I176" s="38"/>
      <c r="J176" s="38"/>
      <c r="K176" s="42" t="s">
        <v>460</v>
      </c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ht="15.75" customHeight="1">
      <c r="A177" s="5" t="s">
        <v>35</v>
      </c>
      <c r="B177" s="9" t="s">
        <v>461</v>
      </c>
      <c r="C177" s="3">
        <v>2.0</v>
      </c>
      <c r="D177" s="9" t="s">
        <v>60</v>
      </c>
      <c r="E177" s="34">
        <v>138.6</v>
      </c>
      <c r="F177" s="5" t="s">
        <v>462</v>
      </c>
      <c r="G177" s="34">
        <f t="shared" si="14"/>
        <v>277.2</v>
      </c>
      <c r="H177" s="37">
        <v>42839.0</v>
      </c>
      <c r="I177" s="38"/>
      <c r="J177" s="38"/>
      <c r="K177" s="42" t="s">
        <v>460</v>
      </c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ht="15.75" customHeight="1">
      <c r="A178" s="5" t="s">
        <v>35</v>
      </c>
      <c r="B178" s="9" t="s">
        <v>463</v>
      </c>
      <c r="C178" s="3">
        <v>1.0</v>
      </c>
      <c r="D178" s="9" t="s">
        <v>60</v>
      </c>
      <c r="E178" s="34">
        <v>282.6</v>
      </c>
      <c r="F178" s="5" t="s">
        <v>464</v>
      </c>
      <c r="G178" s="34">
        <f t="shared" si="14"/>
        <v>282.6</v>
      </c>
      <c r="H178" s="37">
        <v>42839.0</v>
      </c>
      <c r="I178" s="38"/>
      <c r="J178" s="38"/>
      <c r="K178" s="42" t="s">
        <v>465</v>
      </c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ht="15.75" customHeight="1">
      <c r="A179" s="5" t="s">
        <v>35</v>
      </c>
      <c r="B179" s="9" t="s">
        <v>466</v>
      </c>
      <c r="C179" s="3">
        <v>1.0</v>
      </c>
      <c r="D179" s="9" t="s">
        <v>60</v>
      </c>
      <c r="E179" s="34">
        <v>63.0</v>
      </c>
      <c r="F179" s="5" t="s">
        <v>467</v>
      </c>
      <c r="G179" s="34">
        <f t="shared" si="14"/>
        <v>63</v>
      </c>
      <c r="H179" s="37">
        <v>42839.0</v>
      </c>
      <c r="I179" s="38"/>
      <c r="J179" s="38"/>
      <c r="K179" s="42" t="s">
        <v>468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ht="15.75" customHeight="1">
      <c r="A180" s="5" t="s">
        <v>35</v>
      </c>
      <c r="B180" s="9" t="s">
        <v>469</v>
      </c>
      <c r="C180" s="3">
        <v>4.0</v>
      </c>
      <c r="D180" s="9" t="s">
        <v>60</v>
      </c>
      <c r="E180" s="34">
        <v>49.5</v>
      </c>
      <c r="F180" s="5" t="s">
        <v>470</v>
      </c>
      <c r="G180" s="34">
        <f t="shared" si="14"/>
        <v>198</v>
      </c>
      <c r="H180" s="37">
        <v>42839.0</v>
      </c>
      <c r="I180" s="38"/>
      <c r="J180" s="38"/>
      <c r="K180" s="42" t="s">
        <v>468</v>
      </c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ht="15.75" customHeight="1">
      <c r="A181" s="5" t="s">
        <v>35</v>
      </c>
      <c r="B181" s="9" t="s">
        <v>471</v>
      </c>
      <c r="C181" s="3">
        <v>2.0</v>
      </c>
      <c r="D181" s="9" t="s">
        <v>60</v>
      </c>
      <c r="E181" s="34">
        <v>113.4</v>
      </c>
      <c r="F181" s="5" t="s">
        <v>472</v>
      </c>
      <c r="G181" s="34">
        <f t="shared" si="14"/>
        <v>226.8</v>
      </c>
      <c r="H181" s="37">
        <v>42839.0</v>
      </c>
      <c r="I181" s="38"/>
      <c r="J181" s="38"/>
      <c r="K181" s="42" t="s">
        <v>473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ht="15.75" customHeight="1">
      <c r="A182" s="5" t="s">
        <v>35</v>
      </c>
      <c r="B182" s="9" t="s">
        <v>474</v>
      </c>
      <c r="C182" s="3">
        <v>3.0</v>
      </c>
      <c r="D182" s="9" t="s">
        <v>60</v>
      </c>
      <c r="E182" s="34">
        <v>12.6</v>
      </c>
      <c r="F182" s="5" t="s">
        <v>475</v>
      </c>
      <c r="G182" s="34">
        <f t="shared" si="14"/>
        <v>37.8</v>
      </c>
      <c r="H182" s="37">
        <v>42839.0</v>
      </c>
      <c r="I182" s="38"/>
      <c r="J182" s="38"/>
      <c r="K182" s="42" t="s">
        <v>476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ht="15.75" customHeight="1">
      <c r="A183" s="5" t="s">
        <v>35</v>
      </c>
      <c r="B183" s="9" t="s">
        <v>477</v>
      </c>
      <c r="C183" s="3">
        <v>1.0</v>
      </c>
      <c r="D183" s="9" t="s">
        <v>60</v>
      </c>
      <c r="E183" s="6">
        <v>365.4</v>
      </c>
      <c r="F183" s="5" t="s">
        <v>478</v>
      </c>
      <c r="G183" s="34">
        <f t="shared" si="14"/>
        <v>365.4</v>
      </c>
      <c r="H183" s="37">
        <v>42839.0</v>
      </c>
      <c r="I183" s="38"/>
      <c r="J183" s="38"/>
      <c r="K183" s="43" t="s">
        <v>479</v>
      </c>
      <c r="L183" s="5" t="s">
        <v>480</v>
      </c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ht="15.75" customHeight="1">
      <c r="A184" s="5" t="s">
        <v>35</v>
      </c>
      <c r="B184" s="9" t="s">
        <v>481</v>
      </c>
      <c r="C184" s="3">
        <v>1.0</v>
      </c>
      <c r="D184" s="9" t="s">
        <v>60</v>
      </c>
      <c r="E184" s="6">
        <v>19.8</v>
      </c>
      <c r="F184" s="5" t="s">
        <v>482</v>
      </c>
      <c r="G184" s="34">
        <f t="shared" si="14"/>
        <v>19.8</v>
      </c>
      <c r="H184" s="37">
        <v>42839.0</v>
      </c>
      <c r="I184" s="38"/>
      <c r="J184" s="38"/>
      <c r="K184" s="43" t="s">
        <v>479</v>
      </c>
      <c r="L184" s="5" t="s">
        <v>483</v>
      </c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ht="15.75" customHeight="1">
      <c r="A185" s="5" t="s">
        <v>134</v>
      </c>
      <c r="B185" s="40" t="s">
        <v>484</v>
      </c>
      <c r="C185" s="3">
        <v>2.0</v>
      </c>
      <c r="D185" s="9" t="s">
        <v>60</v>
      </c>
      <c r="E185" s="6">
        <v>44.2</v>
      </c>
      <c r="F185" s="5" t="s">
        <v>485</v>
      </c>
      <c r="G185" s="34">
        <f t="shared" si="14"/>
        <v>88.4</v>
      </c>
      <c r="H185" s="7">
        <v>42858.0</v>
      </c>
      <c r="I185" s="7"/>
      <c r="J185" s="7"/>
      <c r="K185" s="43" t="s">
        <v>486</v>
      </c>
      <c r="L185" s="5" t="s">
        <v>487</v>
      </c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ht="15.75" customHeight="1">
      <c r="A186" s="5" t="s">
        <v>134</v>
      </c>
      <c r="B186" s="40" t="s">
        <v>488</v>
      </c>
      <c r="C186" s="3">
        <v>2.0</v>
      </c>
      <c r="D186" s="9" t="s">
        <v>60</v>
      </c>
      <c r="E186" s="6">
        <v>16.0</v>
      </c>
      <c r="F186" s="5" t="s">
        <v>489</v>
      </c>
      <c r="G186" s="34">
        <f t="shared" si="14"/>
        <v>32</v>
      </c>
      <c r="H186" s="7">
        <v>42858.0</v>
      </c>
      <c r="I186" s="7"/>
      <c r="J186" s="7"/>
      <c r="K186" s="43" t="s">
        <v>490</v>
      </c>
      <c r="L186" s="5" t="s">
        <v>491</v>
      </c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ht="15.75" customHeight="1">
      <c r="A187" s="5" t="s">
        <v>134</v>
      </c>
      <c r="B187" s="9" t="s">
        <v>322</v>
      </c>
      <c r="C187" s="3">
        <v>1.0</v>
      </c>
      <c r="D187" s="9" t="s">
        <v>60</v>
      </c>
      <c r="E187" s="34">
        <v>6.8</v>
      </c>
      <c r="F187" s="5" t="s">
        <v>323</v>
      </c>
      <c r="G187" s="34">
        <f t="shared" si="14"/>
        <v>6.8</v>
      </c>
      <c r="H187" s="37">
        <v>42858.0</v>
      </c>
      <c r="I187" s="38"/>
      <c r="J187" s="7"/>
      <c r="K187" s="43" t="s">
        <v>324</v>
      </c>
      <c r="L187" s="5" t="s">
        <v>492</v>
      </c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ht="15.75" customHeight="1">
      <c r="A188" s="5" t="s">
        <v>134</v>
      </c>
      <c r="B188" s="8" t="s">
        <v>493</v>
      </c>
      <c r="C188" s="3">
        <v>1.0</v>
      </c>
      <c r="D188" s="5" t="s">
        <v>60</v>
      </c>
      <c r="E188" s="6">
        <v>18.5</v>
      </c>
      <c r="F188" s="5" t="s">
        <v>494</v>
      </c>
      <c r="G188" s="5"/>
      <c r="H188" s="35">
        <v>42858.0</v>
      </c>
      <c r="I188" s="8"/>
      <c r="J188" s="8"/>
      <c r="K188" s="43" t="s">
        <v>495</v>
      </c>
      <c r="L188" s="5" t="s">
        <v>496</v>
      </c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ht="15.75" customHeight="1">
      <c r="A189" s="5"/>
      <c r="B189" s="9"/>
      <c r="C189" s="3"/>
      <c r="D189" s="9"/>
      <c r="E189" s="6"/>
      <c r="F189" s="5"/>
      <c r="G189" s="6"/>
      <c r="H189" s="7"/>
      <c r="I189" s="7"/>
      <c r="J189" s="7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ht="15.75" customHeight="1">
      <c r="A190" s="5"/>
      <c r="B190" s="9"/>
      <c r="C190" s="3"/>
      <c r="D190" s="9"/>
      <c r="E190" s="6"/>
      <c r="F190" s="5"/>
      <c r="G190" s="6"/>
      <c r="H190" s="7"/>
      <c r="I190" s="7"/>
      <c r="J190" s="7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ht="15.75" customHeight="1">
      <c r="A191" s="32" t="s">
        <v>19</v>
      </c>
      <c r="B191" s="33">
        <f>SUM(G192:G205)</f>
        <v>20737.2</v>
      </c>
      <c r="C191" s="24" t="s">
        <v>57</v>
      </c>
      <c r="D191" s="9"/>
      <c r="E191" s="6"/>
      <c r="F191" s="5"/>
      <c r="G191" s="6"/>
      <c r="H191" s="7"/>
      <c r="I191" s="7"/>
      <c r="J191" s="7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ht="15.75" customHeight="1">
      <c r="A192" s="5" t="s">
        <v>20</v>
      </c>
      <c r="B192" s="47" t="s">
        <v>497</v>
      </c>
      <c r="C192" s="3">
        <v>1.0</v>
      </c>
      <c r="D192" s="9" t="s">
        <v>60</v>
      </c>
      <c r="E192" s="34">
        <v>7038.0</v>
      </c>
      <c r="F192" s="5" t="s">
        <v>498</v>
      </c>
      <c r="G192" s="34">
        <f t="shared" ref="G192:G206" si="15">E192*C192</f>
        <v>7038</v>
      </c>
      <c r="H192" s="37">
        <v>42828.0</v>
      </c>
      <c r="I192" s="38"/>
      <c r="J192" s="38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ht="15.75" customHeight="1">
      <c r="A193" s="5" t="s">
        <v>20</v>
      </c>
      <c r="B193" s="9" t="s">
        <v>499</v>
      </c>
      <c r="C193" s="3">
        <v>2.0</v>
      </c>
      <c r="D193" s="9" t="s">
        <v>60</v>
      </c>
      <c r="E193" s="34">
        <f>1501.1/2</f>
        <v>750.55</v>
      </c>
      <c r="F193" s="5" t="s">
        <v>500</v>
      </c>
      <c r="G193" s="34">
        <f t="shared" si="15"/>
        <v>1501.1</v>
      </c>
      <c r="H193" s="37">
        <v>42828.0</v>
      </c>
      <c r="I193" s="38"/>
      <c r="J193" s="38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ht="15.75" customHeight="1">
      <c r="A194" s="5" t="s">
        <v>20</v>
      </c>
      <c r="B194" s="9" t="s">
        <v>501</v>
      </c>
      <c r="C194" s="3">
        <v>1.0</v>
      </c>
      <c r="D194" s="9" t="s">
        <v>60</v>
      </c>
      <c r="E194" s="34">
        <v>532.1</v>
      </c>
      <c r="F194" s="5" t="s">
        <v>502</v>
      </c>
      <c r="G194" s="34">
        <f t="shared" si="15"/>
        <v>532.1</v>
      </c>
      <c r="H194" s="37">
        <v>42828.0</v>
      </c>
      <c r="I194" s="38"/>
      <c r="J194" s="38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ht="15.75" customHeight="1">
      <c r="A195" s="5" t="s">
        <v>20</v>
      </c>
      <c r="B195" s="9" t="s">
        <v>503</v>
      </c>
      <c r="C195" s="3">
        <v>1.0</v>
      </c>
      <c r="D195" s="9" t="s">
        <v>60</v>
      </c>
      <c r="E195" s="34">
        <v>938.4</v>
      </c>
      <c r="F195" s="5" t="s">
        <v>504</v>
      </c>
      <c r="G195" s="34">
        <f t="shared" si="15"/>
        <v>938.4</v>
      </c>
      <c r="H195" s="37">
        <v>42828.0</v>
      </c>
      <c r="I195" s="38"/>
      <c r="J195" s="38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ht="15.75" customHeight="1">
      <c r="A196" s="5" t="s">
        <v>20</v>
      </c>
      <c r="B196" s="9" t="s">
        <v>505</v>
      </c>
      <c r="C196" s="3">
        <v>1.0</v>
      </c>
      <c r="D196" s="9" t="s">
        <v>60</v>
      </c>
      <c r="E196" s="34">
        <v>5078.75</v>
      </c>
      <c r="F196" s="5" t="s">
        <v>506</v>
      </c>
      <c r="G196" s="34">
        <f t="shared" si="15"/>
        <v>5078.75</v>
      </c>
      <c r="H196" s="37">
        <v>42828.0</v>
      </c>
      <c r="I196" s="38"/>
      <c r="J196" s="38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ht="15.75" customHeight="1">
      <c r="A197" s="5" t="s">
        <v>20</v>
      </c>
      <c r="B197" s="9" t="s">
        <v>507</v>
      </c>
      <c r="C197" s="3">
        <v>1.0</v>
      </c>
      <c r="D197" s="5" t="s">
        <v>60</v>
      </c>
      <c r="E197" s="34">
        <v>800.0</v>
      </c>
      <c r="F197" s="5" t="s">
        <v>508</v>
      </c>
      <c r="G197" s="34">
        <f t="shared" si="15"/>
        <v>800</v>
      </c>
      <c r="H197" s="37">
        <v>42828.0</v>
      </c>
      <c r="I197" s="38"/>
      <c r="J197" s="2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ht="15.75" customHeight="1">
      <c r="A198" s="5" t="s">
        <v>20</v>
      </c>
      <c r="B198" s="9" t="s">
        <v>509</v>
      </c>
      <c r="C198" s="3">
        <v>1.0</v>
      </c>
      <c r="D198" s="9" t="s">
        <v>60</v>
      </c>
      <c r="E198" s="34">
        <v>1164.5</v>
      </c>
      <c r="F198" s="5" t="s">
        <v>510</v>
      </c>
      <c r="G198" s="34">
        <f t="shared" si="15"/>
        <v>1164.5</v>
      </c>
      <c r="H198" s="37">
        <v>42828.0</v>
      </c>
      <c r="I198" s="38"/>
      <c r="J198" s="38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ht="15.75" customHeight="1">
      <c r="A199" s="5" t="s">
        <v>20</v>
      </c>
      <c r="B199" s="9" t="s">
        <v>511</v>
      </c>
      <c r="C199" s="3">
        <v>1.0</v>
      </c>
      <c r="D199" s="5" t="s">
        <v>60</v>
      </c>
      <c r="E199" s="34">
        <v>290.7</v>
      </c>
      <c r="F199" s="5" t="s">
        <v>512</v>
      </c>
      <c r="G199" s="34">
        <f t="shared" si="15"/>
        <v>290.7</v>
      </c>
      <c r="H199" s="37">
        <v>42828.0</v>
      </c>
      <c r="I199" s="38"/>
      <c r="J199" s="38"/>
      <c r="K199" s="8"/>
      <c r="L199" s="5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ht="15.75" customHeight="1">
      <c r="A200" s="5" t="s">
        <v>20</v>
      </c>
      <c r="B200" s="9"/>
      <c r="C200" s="3">
        <v>1.0</v>
      </c>
      <c r="D200" s="9" t="s">
        <v>60</v>
      </c>
      <c r="E200" s="34">
        <v>159.8</v>
      </c>
      <c r="F200" s="5" t="s">
        <v>513</v>
      </c>
      <c r="G200" s="34">
        <f t="shared" si="15"/>
        <v>159.8</v>
      </c>
      <c r="H200" s="37">
        <v>42828.0</v>
      </c>
      <c r="I200" s="38"/>
      <c r="J200" s="38"/>
      <c r="K200" s="8"/>
      <c r="L200" s="5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ht="15.75" customHeight="1">
      <c r="A201" s="5" t="s">
        <v>514</v>
      </c>
      <c r="B201" s="9" t="s">
        <v>515</v>
      </c>
      <c r="C201" s="3">
        <v>1.0</v>
      </c>
      <c r="D201" s="9" t="s">
        <v>60</v>
      </c>
      <c r="E201" s="34">
        <v>17.05</v>
      </c>
      <c r="F201" s="5" t="s">
        <v>516</v>
      </c>
      <c r="G201" s="34">
        <f t="shared" si="15"/>
        <v>17.05</v>
      </c>
      <c r="H201" s="25">
        <v>42906.0</v>
      </c>
      <c r="I201" s="25"/>
      <c r="J201" s="7"/>
      <c r="K201" s="8"/>
      <c r="L201" s="5" t="s">
        <v>517</v>
      </c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ht="15.75" customHeight="1">
      <c r="A202" s="5" t="s">
        <v>518</v>
      </c>
      <c r="B202" s="9" t="s">
        <v>519</v>
      </c>
      <c r="C202" s="3">
        <v>1.0</v>
      </c>
      <c r="D202" s="9" t="s">
        <v>60</v>
      </c>
      <c r="E202" s="34">
        <f>1375*0.8</f>
        <v>1100</v>
      </c>
      <c r="F202" s="5" t="s">
        <v>520</v>
      </c>
      <c r="G202" s="34">
        <f t="shared" si="15"/>
        <v>1100</v>
      </c>
      <c r="H202" s="37">
        <v>43284.0</v>
      </c>
      <c r="I202" s="38"/>
      <c r="J202" s="5"/>
      <c r="K202" s="5" t="s">
        <v>521</v>
      </c>
      <c r="L202" s="5"/>
      <c r="M202" s="5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ht="15.75" customHeight="1">
      <c r="A203" s="5" t="s">
        <v>518</v>
      </c>
      <c r="B203" s="9" t="s">
        <v>522</v>
      </c>
      <c r="C203" s="3">
        <v>1.0</v>
      </c>
      <c r="D203" s="9" t="s">
        <v>60</v>
      </c>
      <c r="E203" s="34">
        <f>850*0.8</f>
        <v>680</v>
      </c>
      <c r="F203" s="5" t="s">
        <v>523</v>
      </c>
      <c r="G203" s="34">
        <f t="shared" si="15"/>
        <v>680</v>
      </c>
      <c r="H203" s="37">
        <v>43284.0</v>
      </c>
      <c r="I203" s="38"/>
      <c r="J203" s="5"/>
      <c r="K203" s="5" t="s">
        <v>521</v>
      </c>
      <c r="L203" s="5"/>
      <c r="M203" s="5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ht="15.75" customHeight="1">
      <c r="A204" s="5" t="s">
        <v>518</v>
      </c>
      <c r="B204" s="9">
        <v>91054.0</v>
      </c>
      <c r="C204" s="3">
        <v>2.0</v>
      </c>
      <c r="D204" s="9" t="s">
        <v>60</v>
      </c>
      <c r="E204" s="34">
        <f>398*0.8</f>
        <v>318.4</v>
      </c>
      <c r="F204" s="5" t="s">
        <v>524</v>
      </c>
      <c r="G204" s="34">
        <f t="shared" si="15"/>
        <v>636.8</v>
      </c>
      <c r="H204" s="37">
        <v>43284.0</v>
      </c>
      <c r="I204" s="38"/>
      <c r="J204" s="5"/>
      <c r="K204" s="5" t="s">
        <v>521</v>
      </c>
      <c r="L204" s="5"/>
      <c r="M204" s="5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ht="15.75" customHeight="1">
      <c r="A205" s="5" t="s">
        <v>518</v>
      </c>
      <c r="B205" s="40" t="s">
        <v>525</v>
      </c>
      <c r="C205" s="3">
        <v>1.0</v>
      </c>
      <c r="D205" s="9" t="s">
        <v>60</v>
      </c>
      <c r="E205" s="34">
        <v>800.0</v>
      </c>
      <c r="F205" s="5" t="s">
        <v>526</v>
      </c>
      <c r="G205" s="34">
        <f t="shared" si="15"/>
        <v>800</v>
      </c>
      <c r="H205" s="37">
        <v>42839.0</v>
      </c>
      <c r="I205" s="38"/>
      <c r="J205" s="5"/>
      <c r="K205" s="5" t="s">
        <v>527</v>
      </c>
      <c r="L205" s="5" t="s">
        <v>528</v>
      </c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ht="15.75" customHeight="1">
      <c r="A206" s="5" t="s">
        <v>204</v>
      </c>
      <c r="B206" s="9" t="s">
        <v>529</v>
      </c>
      <c r="C206" s="3">
        <v>1.0</v>
      </c>
      <c r="D206" s="5" t="s">
        <v>60</v>
      </c>
      <c r="E206" s="34">
        <v>215.0</v>
      </c>
      <c r="F206" s="5" t="s">
        <v>530</v>
      </c>
      <c r="G206" s="34">
        <f t="shared" si="15"/>
        <v>215</v>
      </c>
      <c r="H206" s="37">
        <v>42857.0</v>
      </c>
      <c r="I206" s="38"/>
      <c r="J206" s="25"/>
      <c r="K206" s="43" t="s">
        <v>531</v>
      </c>
      <c r="L206" s="5" t="s">
        <v>532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ht="15.75" customHeight="1">
      <c r="A207" s="5"/>
      <c r="B207" s="9"/>
      <c r="C207" s="3"/>
      <c r="D207" s="9"/>
      <c r="E207" s="6"/>
      <c r="F207" s="5"/>
      <c r="G207" s="6"/>
      <c r="H207" s="7"/>
      <c r="I207" s="7"/>
      <c r="J207" s="7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ht="15.75" customHeight="1">
      <c r="A208" s="8"/>
      <c r="B208" s="9"/>
      <c r="C208" s="3"/>
      <c r="D208" s="9"/>
      <c r="E208" s="6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ht="15.75" customHeight="1">
      <c r="A209" s="32" t="s">
        <v>43</v>
      </c>
      <c r="B209" s="33">
        <f>SUM(G210:G235)</f>
        <v>8128.77</v>
      </c>
      <c r="C209" s="3"/>
      <c r="D209" s="9"/>
      <c r="E209" s="6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ht="15.75" customHeight="1">
      <c r="A210" s="48" t="s">
        <v>533</v>
      </c>
      <c r="B210" s="49" t="s">
        <v>534</v>
      </c>
      <c r="C210" s="50">
        <v>1.0</v>
      </c>
      <c r="D210" s="51" t="s">
        <v>60</v>
      </c>
      <c r="E210" s="52">
        <v>93.0</v>
      </c>
      <c r="F210" s="53" t="s">
        <v>535</v>
      </c>
      <c r="G210" s="52">
        <f t="shared" ref="G210:G211" si="16">E210*C210</f>
        <v>93</v>
      </c>
      <c r="H210" s="39">
        <v>42837.0</v>
      </c>
      <c r="I210" s="38"/>
      <c r="J210" s="35">
        <v>42850.0</v>
      </c>
      <c r="K210" s="5"/>
      <c r="L210" s="5" t="s">
        <v>536</v>
      </c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ht="15.75" customHeight="1">
      <c r="A211" s="48" t="s">
        <v>533</v>
      </c>
      <c r="B211" s="51" t="s">
        <v>537</v>
      </c>
      <c r="C211" s="50">
        <v>1.0</v>
      </c>
      <c r="D211" s="51" t="s">
        <v>538</v>
      </c>
      <c r="E211" s="52">
        <f>71*0.9</f>
        <v>63.9</v>
      </c>
      <c r="F211" s="48" t="s">
        <v>539</v>
      </c>
      <c r="G211" s="52">
        <f t="shared" si="16"/>
        <v>63.9</v>
      </c>
      <c r="H211" s="39">
        <v>42837.0</v>
      </c>
      <c r="I211" s="38"/>
      <c r="J211" s="5"/>
      <c r="K211" s="54" t="s">
        <v>540</v>
      </c>
      <c r="L211" s="5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ht="15.75" customHeight="1">
      <c r="A212" s="48" t="s">
        <v>533</v>
      </c>
      <c r="B212" s="51">
        <v>36782.0</v>
      </c>
      <c r="C212" s="50">
        <v>2.0</v>
      </c>
      <c r="D212" s="51" t="s">
        <v>60</v>
      </c>
      <c r="E212" s="52">
        <v>172.0</v>
      </c>
      <c r="F212" s="48" t="s">
        <v>541</v>
      </c>
      <c r="G212" s="52">
        <v>344.0</v>
      </c>
      <c r="H212" s="39">
        <v>42837.0</v>
      </c>
      <c r="I212" s="38"/>
      <c r="J212" s="35">
        <v>42850.0</v>
      </c>
      <c r="K212" s="54"/>
      <c r="L212" s="5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ht="15.75" customHeight="1">
      <c r="A213" s="48" t="s">
        <v>533</v>
      </c>
      <c r="B213" s="51">
        <v>77902.0</v>
      </c>
      <c r="C213" s="50">
        <v>1.0</v>
      </c>
      <c r="D213" s="51" t="s">
        <v>60</v>
      </c>
      <c r="E213" s="52">
        <v>43.0</v>
      </c>
      <c r="F213" s="48" t="s">
        <v>542</v>
      </c>
      <c r="G213" s="52">
        <f t="shared" ref="G213:G236" si="17">E213*C213</f>
        <v>43</v>
      </c>
      <c r="H213" s="39">
        <v>42837.0</v>
      </c>
      <c r="I213" s="38"/>
      <c r="J213" s="35">
        <v>42850.0</v>
      </c>
      <c r="K213" s="54" t="s">
        <v>543</v>
      </c>
      <c r="L213" s="5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ht="15.75" customHeight="1">
      <c r="A214" s="48" t="s">
        <v>533</v>
      </c>
      <c r="B214" s="51">
        <v>36798.0</v>
      </c>
      <c r="C214" s="50">
        <v>1.0</v>
      </c>
      <c r="D214" s="51" t="s">
        <v>60</v>
      </c>
      <c r="E214" s="52">
        <v>950.0</v>
      </c>
      <c r="F214" s="48" t="s">
        <v>544</v>
      </c>
      <c r="G214" s="52">
        <f t="shared" si="17"/>
        <v>950</v>
      </c>
      <c r="H214" s="39">
        <v>42837.0</v>
      </c>
      <c r="I214" s="38"/>
      <c r="J214" s="35">
        <v>42850.0</v>
      </c>
      <c r="K214" s="54" t="s">
        <v>545</v>
      </c>
      <c r="L214" s="5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ht="15.75" customHeight="1">
      <c r="A215" s="48" t="s">
        <v>546</v>
      </c>
      <c r="B215" s="51" t="s">
        <v>547</v>
      </c>
      <c r="C215" s="50">
        <v>1.0</v>
      </c>
      <c r="D215" s="51" t="s">
        <v>60</v>
      </c>
      <c r="E215" s="52">
        <v>2438.0</v>
      </c>
      <c r="F215" s="48" t="s">
        <v>548</v>
      </c>
      <c r="G215" s="52">
        <f t="shared" si="17"/>
        <v>2438</v>
      </c>
      <c r="H215" s="35">
        <v>42849.0</v>
      </c>
      <c r="I215" s="5"/>
      <c r="J215" s="5"/>
      <c r="K215" s="5"/>
      <c r="L215" s="5" t="s">
        <v>549</v>
      </c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ht="15.75" customHeight="1">
      <c r="A216" s="48" t="s">
        <v>546</v>
      </c>
      <c r="B216" s="51">
        <v>361832.0</v>
      </c>
      <c r="C216" s="50">
        <v>1.0</v>
      </c>
      <c r="D216" s="51" t="s">
        <v>60</v>
      </c>
      <c r="E216" s="52">
        <v>436.0</v>
      </c>
      <c r="F216" s="48" t="s">
        <v>550</v>
      </c>
      <c r="G216" s="52">
        <f t="shared" si="17"/>
        <v>436</v>
      </c>
      <c r="H216" s="35">
        <v>42849.0</v>
      </c>
      <c r="I216" s="5"/>
      <c r="J216" s="5"/>
      <c r="K216" s="5"/>
      <c r="L216" s="5" t="s">
        <v>549</v>
      </c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ht="15.75" customHeight="1">
      <c r="A217" s="48" t="s">
        <v>546</v>
      </c>
      <c r="B217" s="51" t="s">
        <v>551</v>
      </c>
      <c r="C217" s="50">
        <v>1.0</v>
      </c>
      <c r="D217" s="51" t="s">
        <v>552</v>
      </c>
      <c r="E217" s="52">
        <v>41.0</v>
      </c>
      <c r="F217" s="48" t="s">
        <v>553</v>
      </c>
      <c r="G217" s="52">
        <f t="shared" si="17"/>
        <v>41</v>
      </c>
      <c r="H217" s="35">
        <v>42849.0</v>
      </c>
      <c r="I217" s="5"/>
      <c r="J217" s="5"/>
      <c r="K217" s="5"/>
      <c r="L217" s="5" t="s">
        <v>549</v>
      </c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ht="15.75" customHeight="1">
      <c r="A218" s="48" t="s">
        <v>546</v>
      </c>
      <c r="B218" s="51">
        <v>2.106182E7</v>
      </c>
      <c r="C218" s="50">
        <v>1.0</v>
      </c>
      <c r="D218" s="51" t="s">
        <v>60</v>
      </c>
      <c r="E218" s="52">
        <v>0.0</v>
      </c>
      <c r="F218" s="48" t="s">
        <v>554</v>
      </c>
      <c r="G218" s="52">
        <f t="shared" si="17"/>
        <v>0</v>
      </c>
      <c r="H218" s="35">
        <v>42849.0</v>
      </c>
      <c r="I218" s="5"/>
      <c r="J218" s="5"/>
      <c r="K218" s="5"/>
      <c r="L218" s="5" t="s">
        <v>549</v>
      </c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ht="15.75" customHeight="1">
      <c r="A219" s="48" t="s">
        <v>555</v>
      </c>
      <c r="B219" s="51" t="s">
        <v>556</v>
      </c>
      <c r="C219" s="50">
        <v>1.0</v>
      </c>
      <c r="D219" s="51" t="s">
        <v>60</v>
      </c>
      <c r="E219" s="52">
        <v>2686.86</v>
      </c>
      <c r="F219" s="48" t="s">
        <v>557</v>
      </c>
      <c r="G219" s="52">
        <f t="shared" si="17"/>
        <v>2686.86</v>
      </c>
      <c r="H219" s="37">
        <v>42849.0</v>
      </c>
      <c r="I219" s="38"/>
      <c r="J219" s="5"/>
      <c r="K219" s="54" t="s">
        <v>558</v>
      </c>
      <c r="L219" s="5" t="s">
        <v>559</v>
      </c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ht="15.75" customHeight="1">
      <c r="A220" s="48" t="s">
        <v>555</v>
      </c>
      <c r="B220" s="51" t="s">
        <v>560</v>
      </c>
      <c r="C220" s="50">
        <v>1.0</v>
      </c>
      <c r="D220" s="51" t="s">
        <v>60</v>
      </c>
      <c r="E220" s="52">
        <v>970.26</v>
      </c>
      <c r="F220" s="48" t="s">
        <v>561</v>
      </c>
      <c r="G220" s="52">
        <f t="shared" si="17"/>
        <v>970.26</v>
      </c>
      <c r="H220" s="37">
        <v>42849.0</v>
      </c>
      <c r="I220" s="38"/>
      <c r="J220" s="5"/>
      <c r="K220" s="54" t="s">
        <v>558</v>
      </c>
      <c r="L220" s="5" t="s">
        <v>559</v>
      </c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ht="15.75" customHeight="1">
      <c r="A221" s="48" t="s">
        <v>555</v>
      </c>
      <c r="B221" s="51" t="s">
        <v>562</v>
      </c>
      <c r="C221" s="50">
        <v>0.0</v>
      </c>
      <c r="D221" s="51" t="s">
        <v>563</v>
      </c>
      <c r="E221" s="52">
        <v>37.32</v>
      </c>
      <c r="F221" s="48" t="s">
        <v>564</v>
      </c>
      <c r="G221" s="52">
        <f t="shared" si="17"/>
        <v>0</v>
      </c>
      <c r="H221" s="38"/>
      <c r="I221" s="38"/>
      <c r="J221" s="5"/>
      <c r="K221" s="54"/>
      <c r="L221" s="5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ht="15.75" customHeight="1">
      <c r="A222" s="48" t="s">
        <v>555</v>
      </c>
      <c r="B222" s="51" t="s">
        <v>565</v>
      </c>
      <c r="C222" s="50">
        <v>0.0</v>
      </c>
      <c r="D222" s="51" t="s">
        <v>563</v>
      </c>
      <c r="E222" s="52">
        <v>37.32</v>
      </c>
      <c r="F222" s="48" t="s">
        <v>566</v>
      </c>
      <c r="G222" s="52">
        <f t="shared" si="17"/>
        <v>0</v>
      </c>
      <c r="H222" s="38"/>
      <c r="I222" s="38"/>
      <c r="J222" s="5"/>
      <c r="K222" s="54"/>
      <c r="L222" s="5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ht="15.75" customHeight="1">
      <c r="A223" s="48" t="s">
        <v>555</v>
      </c>
      <c r="B223" s="51" t="s">
        <v>565</v>
      </c>
      <c r="C223" s="50">
        <v>0.0</v>
      </c>
      <c r="D223" s="51" t="s">
        <v>563</v>
      </c>
      <c r="E223" s="52">
        <v>37.32</v>
      </c>
      <c r="F223" s="48" t="s">
        <v>567</v>
      </c>
      <c r="G223" s="52">
        <f t="shared" si="17"/>
        <v>0</v>
      </c>
      <c r="H223" s="38"/>
      <c r="I223" s="38"/>
      <c r="J223" s="5"/>
      <c r="K223" s="54" t="s">
        <v>568</v>
      </c>
      <c r="L223" s="5" t="s">
        <v>559</v>
      </c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ht="15.75" customHeight="1">
      <c r="A224" s="48" t="s">
        <v>555</v>
      </c>
      <c r="B224" s="51" t="s">
        <v>565</v>
      </c>
      <c r="C224" s="50">
        <v>0.0</v>
      </c>
      <c r="D224" s="51" t="s">
        <v>563</v>
      </c>
      <c r="E224" s="52">
        <v>37.32</v>
      </c>
      <c r="F224" s="48" t="s">
        <v>569</v>
      </c>
      <c r="G224" s="52">
        <f t="shared" si="17"/>
        <v>0</v>
      </c>
      <c r="H224" s="38"/>
      <c r="I224" s="38"/>
      <c r="J224" s="5"/>
      <c r="K224" s="54" t="s">
        <v>568</v>
      </c>
      <c r="L224" s="5" t="s">
        <v>559</v>
      </c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ht="15.75" customHeight="1">
      <c r="A225" s="48" t="s">
        <v>555</v>
      </c>
      <c r="B225" s="51" t="s">
        <v>570</v>
      </c>
      <c r="C225" s="50">
        <v>0.0</v>
      </c>
      <c r="D225" s="51" t="s">
        <v>571</v>
      </c>
      <c r="E225" s="52">
        <v>522.0</v>
      </c>
      <c r="F225" s="48" t="s">
        <v>572</v>
      </c>
      <c r="G225" s="52">
        <f t="shared" si="17"/>
        <v>0</v>
      </c>
      <c r="H225" s="38"/>
      <c r="I225" s="38"/>
      <c r="J225" s="5"/>
      <c r="K225" s="5"/>
      <c r="L225" s="5" t="s">
        <v>559</v>
      </c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</row>
    <row r="226" ht="15.75" customHeight="1">
      <c r="A226" s="48" t="s">
        <v>555</v>
      </c>
      <c r="B226" s="55" t="s">
        <v>573</v>
      </c>
      <c r="C226" s="50">
        <v>0.0</v>
      </c>
      <c r="D226" s="51" t="s">
        <v>60</v>
      </c>
      <c r="E226" s="52">
        <v>-432.88</v>
      </c>
      <c r="F226" s="48" t="s">
        <v>574</v>
      </c>
      <c r="G226" s="52">
        <f t="shared" si="17"/>
        <v>0</v>
      </c>
      <c r="H226" s="38"/>
      <c r="I226" s="38"/>
      <c r="J226" s="5"/>
      <c r="K226" s="54"/>
      <c r="L226" s="5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ht="15.75" customHeight="1">
      <c r="A227" s="48" t="s">
        <v>62</v>
      </c>
      <c r="B227" s="55" t="s">
        <v>575</v>
      </c>
      <c r="C227" s="50">
        <v>1.0</v>
      </c>
      <c r="D227" s="51" t="s">
        <v>60</v>
      </c>
      <c r="E227" s="52">
        <v>22.95</v>
      </c>
      <c r="F227" s="48" t="s">
        <v>576</v>
      </c>
      <c r="G227" s="52">
        <f t="shared" si="17"/>
        <v>22.95</v>
      </c>
      <c r="H227" s="38"/>
      <c r="I227" s="38"/>
      <c r="J227" s="8"/>
      <c r="K227" s="54" t="s">
        <v>577</v>
      </c>
      <c r="L227" s="5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</row>
    <row r="228" ht="15.75" customHeight="1">
      <c r="A228" s="48" t="s">
        <v>62</v>
      </c>
      <c r="B228" s="55" t="s">
        <v>575</v>
      </c>
      <c r="C228" s="50">
        <v>1.0</v>
      </c>
      <c r="D228" s="51" t="s">
        <v>60</v>
      </c>
      <c r="E228" s="52">
        <v>9.99</v>
      </c>
      <c r="F228" s="48" t="s">
        <v>578</v>
      </c>
      <c r="G228" s="52">
        <f t="shared" si="17"/>
        <v>9.99</v>
      </c>
      <c r="H228" s="38"/>
      <c r="I228" s="38"/>
      <c r="J228" s="8"/>
      <c r="K228" s="54" t="s">
        <v>579</v>
      </c>
      <c r="L228" s="5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</row>
    <row r="229" ht="15.75" customHeight="1">
      <c r="A229" s="48" t="s">
        <v>62</v>
      </c>
      <c r="B229" s="55" t="s">
        <v>575</v>
      </c>
      <c r="C229" s="50">
        <v>1.0</v>
      </c>
      <c r="D229" s="51" t="s">
        <v>60</v>
      </c>
      <c r="E229" s="52">
        <v>3.45</v>
      </c>
      <c r="F229" s="48" t="s">
        <v>580</v>
      </c>
      <c r="G229" s="52">
        <f t="shared" si="17"/>
        <v>3.45</v>
      </c>
      <c r="H229" s="38"/>
      <c r="I229" s="38"/>
      <c r="J229" s="8"/>
      <c r="K229" s="54" t="s">
        <v>581</v>
      </c>
      <c r="L229" s="5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</row>
    <row r="230" ht="15.75" customHeight="1">
      <c r="A230" s="48" t="s">
        <v>62</v>
      </c>
      <c r="B230" s="55" t="s">
        <v>575</v>
      </c>
      <c r="C230" s="50">
        <v>3.0</v>
      </c>
      <c r="D230" s="51" t="s">
        <v>60</v>
      </c>
      <c r="E230" s="52">
        <v>5.79</v>
      </c>
      <c r="F230" s="48" t="s">
        <v>582</v>
      </c>
      <c r="G230" s="52">
        <f t="shared" si="17"/>
        <v>17.37</v>
      </c>
      <c r="H230" s="38"/>
      <c r="I230" s="38"/>
      <c r="J230" s="8"/>
      <c r="K230" s="54" t="s">
        <v>583</v>
      </c>
      <c r="L230" s="5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</row>
    <row r="231" ht="15.75" customHeight="1">
      <c r="A231" s="48" t="s">
        <v>62</v>
      </c>
      <c r="B231" s="55" t="s">
        <v>575</v>
      </c>
      <c r="C231" s="50">
        <v>1.0</v>
      </c>
      <c r="D231" s="51" t="s">
        <v>453</v>
      </c>
      <c r="E231" s="52">
        <v>8.99</v>
      </c>
      <c r="F231" s="48" t="s">
        <v>584</v>
      </c>
      <c r="G231" s="52">
        <f t="shared" si="17"/>
        <v>8.99</v>
      </c>
      <c r="H231" s="38"/>
      <c r="I231" s="38"/>
      <c r="J231" s="8"/>
      <c r="K231" s="56" t="s">
        <v>585</v>
      </c>
      <c r="L231" s="5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</row>
    <row r="232" ht="15.75" customHeight="1">
      <c r="A232" s="48" t="s">
        <v>586</v>
      </c>
      <c r="B232" s="51" t="s">
        <v>587</v>
      </c>
      <c r="C232" s="50">
        <v>0.0</v>
      </c>
      <c r="D232" s="51" t="s">
        <v>60</v>
      </c>
      <c r="E232" s="52">
        <v>9.23</v>
      </c>
      <c r="F232" s="48" t="s">
        <v>588</v>
      </c>
      <c r="G232" s="52">
        <f t="shared" si="17"/>
        <v>0</v>
      </c>
      <c r="H232" s="5"/>
      <c r="I232" s="5"/>
      <c r="J232" s="8"/>
      <c r="K232" s="54" t="s">
        <v>589</v>
      </c>
      <c r="L232" s="5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</row>
    <row r="233" ht="15.75" customHeight="1">
      <c r="A233" s="48" t="s">
        <v>590</v>
      </c>
      <c r="B233" s="51" t="s">
        <v>591</v>
      </c>
      <c r="C233" s="50">
        <v>0.0</v>
      </c>
      <c r="D233" s="51" t="s">
        <v>60</v>
      </c>
      <c r="E233" s="52">
        <v>2.41</v>
      </c>
      <c r="F233" s="48" t="s">
        <v>592</v>
      </c>
      <c r="G233" s="52">
        <f t="shared" si="17"/>
        <v>0</v>
      </c>
      <c r="H233" s="5"/>
      <c r="I233" s="5"/>
      <c r="J233" s="8"/>
      <c r="K233" s="54" t="s">
        <v>593</v>
      </c>
      <c r="L233" s="5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</row>
    <row r="234" ht="15.75" customHeight="1">
      <c r="A234" s="48" t="s">
        <v>594</v>
      </c>
      <c r="B234" s="51" t="s">
        <v>595</v>
      </c>
      <c r="C234" s="50">
        <v>0.0</v>
      </c>
      <c r="D234" s="51" t="s">
        <v>60</v>
      </c>
      <c r="E234" s="52">
        <v>212.0</v>
      </c>
      <c r="F234" s="48" t="s">
        <v>596</v>
      </c>
      <c r="G234" s="52">
        <f t="shared" si="17"/>
        <v>0</v>
      </c>
      <c r="H234" s="38"/>
      <c r="I234" s="38"/>
      <c r="J234" s="8"/>
      <c r="K234" s="5"/>
      <c r="L234" s="5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</row>
    <row r="235" ht="15.75" customHeight="1">
      <c r="A235" s="5" t="s">
        <v>62</v>
      </c>
      <c r="B235" s="9" t="s">
        <v>597</v>
      </c>
      <c r="C235" s="3">
        <v>0.0</v>
      </c>
      <c r="D235" s="9" t="s">
        <v>598</v>
      </c>
      <c r="E235" s="6">
        <v>42.44</v>
      </c>
      <c r="F235" s="5" t="s">
        <v>599</v>
      </c>
      <c r="G235" s="52">
        <f t="shared" si="17"/>
        <v>0</v>
      </c>
      <c r="H235" s="5"/>
      <c r="I235" s="5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</row>
    <row r="236" ht="15.75" customHeight="1">
      <c r="A236" s="5" t="s">
        <v>600</v>
      </c>
      <c r="B236" s="9" t="s">
        <v>601</v>
      </c>
      <c r="C236" s="3">
        <v>1.0</v>
      </c>
      <c r="D236" s="9" t="s">
        <v>60</v>
      </c>
      <c r="E236" s="6">
        <v>445.01</v>
      </c>
      <c r="F236" s="5" t="s">
        <v>602</v>
      </c>
      <c r="G236" s="52">
        <f t="shared" si="17"/>
        <v>445.01</v>
      </c>
      <c r="H236" s="8"/>
      <c r="I236" s="8"/>
      <c r="J236" s="8"/>
      <c r="K236" s="43" t="s">
        <v>603</v>
      </c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</row>
    <row r="237" ht="15.75" customHeight="1">
      <c r="A237" s="8"/>
      <c r="B237" s="9"/>
      <c r="C237" s="3"/>
      <c r="D237" s="9"/>
      <c r="E237" s="6"/>
      <c r="F237" s="8"/>
      <c r="G237" s="52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</row>
    <row r="238" ht="15.75" customHeight="1">
      <c r="A238" s="8"/>
      <c r="B238" s="9"/>
      <c r="C238" s="3"/>
      <c r="D238" s="9"/>
      <c r="E238" s="6"/>
      <c r="F238" s="8"/>
      <c r="G238" s="52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</row>
    <row r="239" ht="15.75" customHeight="1">
      <c r="A239" s="8"/>
      <c r="B239" s="9"/>
      <c r="C239" s="3"/>
      <c r="D239" s="9"/>
      <c r="E239" s="6"/>
      <c r="F239" s="8"/>
      <c r="G239" s="52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</row>
    <row r="240" ht="15.75" customHeight="1">
      <c r="A240" s="8"/>
      <c r="B240" s="9"/>
      <c r="C240" s="3"/>
      <c r="D240" s="9"/>
      <c r="E240" s="6"/>
      <c r="F240" s="8"/>
      <c r="G240" s="52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</row>
    <row r="241" ht="15.75" customHeight="1">
      <c r="A241" s="32" t="s">
        <v>604</v>
      </c>
      <c r="B241" s="9">
        <f>SUM(G242:G243)</f>
        <v>0</v>
      </c>
      <c r="C241" s="3"/>
      <c r="D241" s="9"/>
      <c r="E241" s="6"/>
      <c r="F241" s="8"/>
      <c r="G241" s="52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</row>
    <row r="242" ht="15.75" customHeight="1">
      <c r="A242" s="8"/>
      <c r="B242" s="9"/>
      <c r="C242" s="3"/>
      <c r="D242" s="9"/>
      <c r="E242" s="6"/>
      <c r="F242" s="5"/>
      <c r="G242" s="8"/>
      <c r="H242" s="8"/>
      <c r="I242" s="8"/>
      <c r="J242" s="8"/>
      <c r="K242" s="5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</row>
    <row r="243" ht="15.75" customHeight="1">
      <c r="A243" s="8"/>
      <c r="B243" s="9"/>
      <c r="C243" s="3"/>
      <c r="D243" s="9"/>
      <c r="E243" s="6"/>
      <c r="F243" s="5"/>
      <c r="G243" s="8"/>
      <c r="H243" s="8"/>
      <c r="I243" s="8"/>
      <c r="J243" s="8"/>
      <c r="K243" s="5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</row>
    <row r="244" ht="15.75" customHeight="1">
      <c r="A244" s="32" t="s">
        <v>605</v>
      </c>
      <c r="B244" s="33">
        <f>SUM(G245:G257)</f>
        <v>691.27</v>
      </c>
      <c r="C244" s="3"/>
      <c r="D244" s="9"/>
      <c r="E244" s="6"/>
      <c r="F244" s="8"/>
      <c r="G244" s="8"/>
      <c r="H244" s="8"/>
      <c r="I244" s="8"/>
      <c r="J244" s="8"/>
      <c r="K244" s="43" t="s">
        <v>606</v>
      </c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</row>
    <row r="245" ht="15.75" customHeight="1">
      <c r="A245" s="5"/>
      <c r="B245" s="9"/>
      <c r="C245" s="3"/>
      <c r="D245" s="9"/>
      <c r="E245" s="6"/>
      <c r="F245" s="5"/>
      <c r="G245" s="52"/>
      <c r="H245" s="57"/>
      <c r="I245" s="57"/>
      <c r="J245" s="5"/>
      <c r="K245" s="5"/>
      <c r="L245" s="5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</row>
    <row r="246" ht="15.75" customHeight="1">
      <c r="A246" s="5"/>
      <c r="B246" s="9"/>
      <c r="C246" s="3"/>
      <c r="D246" s="9"/>
      <c r="E246" s="6"/>
      <c r="F246" s="5"/>
      <c r="G246" s="52"/>
      <c r="H246" s="57"/>
      <c r="I246" s="57"/>
      <c r="J246" s="5"/>
      <c r="K246" s="5"/>
      <c r="L246" s="5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</row>
    <row r="247" ht="15.75" customHeight="1">
      <c r="A247" s="5"/>
      <c r="B247" s="9"/>
      <c r="C247" s="3"/>
      <c r="D247" s="9"/>
      <c r="E247" s="6"/>
      <c r="F247" s="5"/>
      <c r="G247" s="52"/>
      <c r="H247" s="57"/>
      <c r="I247" s="57"/>
      <c r="J247" s="5"/>
      <c r="K247" s="5"/>
      <c r="L247" s="5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</row>
    <row r="248" ht="15.75" customHeight="1">
      <c r="A248" s="32" t="s">
        <v>607</v>
      </c>
      <c r="B248" s="9"/>
      <c r="C248" s="3"/>
      <c r="D248" s="9"/>
      <c r="E248" s="34"/>
      <c r="F248" s="5"/>
      <c r="G248" s="34"/>
      <c r="H248" s="57"/>
      <c r="I248" s="57"/>
      <c r="J248" s="5"/>
      <c r="K248" s="5"/>
      <c r="L248" s="5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</row>
    <row r="249" ht="15.75" customHeight="1">
      <c r="A249" s="48" t="s">
        <v>533</v>
      </c>
      <c r="B249" s="51" t="s">
        <v>537</v>
      </c>
      <c r="C249" s="50">
        <v>1.0</v>
      </c>
      <c r="D249" s="51" t="s">
        <v>538</v>
      </c>
      <c r="E249" s="52">
        <v>71.0</v>
      </c>
      <c r="F249" s="48" t="s">
        <v>608</v>
      </c>
      <c r="G249" s="52">
        <f>E249*C249</f>
        <v>71</v>
      </c>
      <c r="H249" s="58">
        <v>42930.0</v>
      </c>
      <c r="I249" s="38"/>
      <c r="J249" s="5"/>
      <c r="K249" s="54" t="s">
        <v>540</v>
      </c>
      <c r="L249" s="5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</row>
    <row r="250" ht="15.75" customHeight="1">
      <c r="A250" s="5" t="s">
        <v>134</v>
      </c>
      <c r="B250" s="5" t="s">
        <v>609</v>
      </c>
      <c r="C250" s="3">
        <v>2.0</v>
      </c>
      <c r="D250" s="5" t="s">
        <v>60</v>
      </c>
      <c r="E250" s="34">
        <v>49.5</v>
      </c>
      <c r="F250" s="5" t="s">
        <v>610</v>
      </c>
      <c r="G250" s="34">
        <v>90.0</v>
      </c>
      <c r="H250" s="58">
        <v>42934.0</v>
      </c>
      <c r="I250" s="5"/>
      <c r="J250" s="5"/>
      <c r="K250" s="5"/>
      <c r="L250" s="5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</row>
    <row r="251" ht="15.75" customHeight="1">
      <c r="A251" s="5" t="s">
        <v>134</v>
      </c>
      <c r="B251" s="5" t="s">
        <v>411</v>
      </c>
      <c r="C251" s="3">
        <v>2.0</v>
      </c>
      <c r="D251" s="5" t="s">
        <v>227</v>
      </c>
      <c r="E251" s="34">
        <v>23.18</v>
      </c>
      <c r="F251" s="5" t="s">
        <v>412</v>
      </c>
      <c r="G251" s="34">
        <v>23.18</v>
      </c>
      <c r="H251" s="58">
        <v>42934.0</v>
      </c>
      <c r="I251" s="5"/>
      <c r="J251" s="5"/>
      <c r="K251" s="5"/>
      <c r="L251" s="5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</row>
    <row r="252" ht="15.75" customHeight="1">
      <c r="A252" s="5" t="s">
        <v>134</v>
      </c>
      <c r="B252" s="5" t="s">
        <v>432</v>
      </c>
      <c r="C252" s="3">
        <v>3.0</v>
      </c>
      <c r="D252" s="5" t="s">
        <v>60</v>
      </c>
      <c r="E252" s="34">
        <v>17.4</v>
      </c>
      <c r="F252" s="5" t="s">
        <v>433</v>
      </c>
      <c r="G252" s="34">
        <v>52.2</v>
      </c>
      <c r="H252" s="58">
        <v>42934.0</v>
      </c>
      <c r="I252" s="8"/>
      <c r="J252" s="5"/>
      <c r="K252" s="5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</row>
    <row r="253" ht="15.75" customHeight="1">
      <c r="A253" s="5" t="s">
        <v>134</v>
      </c>
      <c r="B253" s="5" t="s">
        <v>611</v>
      </c>
      <c r="C253" s="3">
        <v>1.0</v>
      </c>
      <c r="D253" s="5" t="s">
        <v>227</v>
      </c>
      <c r="E253" s="34">
        <v>42.14</v>
      </c>
      <c r="F253" s="5" t="s">
        <v>419</v>
      </c>
      <c r="G253" s="34">
        <f>E253*C253</f>
        <v>42.14</v>
      </c>
      <c r="H253" s="58">
        <v>42934.0</v>
      </c>
      <c r="I253" s="35"/>
      <c r="J253" s="5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</row>
    <row r="254" ht="15.75" customHeight="1">
      <c r="A254" s="5" t="s">
        <v>134</v>
      </c>
      <c r="B254" s="5" t="s">
        <v>612</v>
      </c>
      <c r="C254" s="3">
        <v>4.0</v>
      </c>
      <c r="D254" s="5" t="s">
        <v>60</v>
      </c>
      <c r="E254" s="34">
        <v>15.0</v>
      </c>
      <c r="F254" s="5" t="s">
        <v>613</v>
      </c>
      <c r="G254" s="52">
        <v>60.0</v>
      </c>
      <c r="H254" s="58">
        <v>42934.0</v>
      </c>
      <c r="I254" s="35"/>
      <c r="J254" s="5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</row>
    <row r="255" ht="15.75" customHeight="1">
      <c r="A255" s="5" t="s">
        <v>134</v>
      </c>
      <c r="B255" s="9" t="s">
        <v>614</v>
      </c>
      <c r="C255" s="3">
        <v>1.0</v>
      </c>
      <c r="D255" s="9" t="s">
        <v>178</v>
      </c>
      <c r="E255" s="52">
        <v>213.0</v>
      </c>
      <c r="F255" s="5" t="s">
        <v>615</v>
      </c>
      <c r="G255" s="52">
        <v>213.0</v>
      </c>
      <c r="H255" s="5" t="s">
        <v>616</v>
      </c>
      <c r="I255" s="35"/>
      <c r="J255" s="5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</row>
    <row r="256" ht="15.75" customHeight="1">
      <c r="A256" s="5" t="s">
        <v>134</v>
      </c>
      <c r="B256" s="9" t="s">
        <v>617</v>
      </c>
      <c r="C256" s="3">
        <v>1.0</v>
      </c>
      <c r="D256" s="9" t="s">
        <v>60</v>
      </c>
      <c r="E256" s="52">
        <v>57.0</v>
      </c>
      <c r="F256" s="5" t="s">
        <v>618</v>
      </c>
      <c r="G256" s="52">
        <v>57.0</v>
      </c>
      <c r="H256" s="5" t="s">
        <v>616</v>
      </c>
      <c r="I256" s="35"/>
      <c r="J256" s="5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</row>
    <row r="257" ht="15.75" customHeight="1">
      <c r="A257" s="5" t="s">
        <v>134</v>
      </c>
      <c r="B257" s="9" t="s">
        <v>619</v>
      </c>
      <c r="C257" s="3">
        <v>1.0</v>
      </c>
      <c r="D257" s="9" t="s">
        <v>60</v>
      </c>
      <c r="E257" s="6">
        <v>82.75</v>
      </c>
      <c r="F257" s="5" t="s">
        <v>620</v>
      </c>
      <c r="G257" s="6">
        <v>82.75</v>
      </c>
      <c r="H257" s="5" t="s">
        <v>616</v>
      </c>
      <c r="I257" s="35"/>
      <c r="J257" s="5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</row>
    <row r="258" ht="15.75" customHeight="1">
      <c r="A258" s="5" t="s">
        <v>134</v>
      </c>
      <c r="B258" s="40" t="s">
        <v>287</v>
      </c>
      <c r="C258" s="3">
        <v>6.0</v>
      </c>
      <c r="D258" s="9" t="s">
        <v>60</v>
      </c>
      <c r="E258" s="34">
        <v>23.75</v>
      </c>
      <c r="F258" s="5" t="s">
        <v>288</v>
      </c>
      <c r="G258" s="34">
        <f t="shared" ref="G258:G259" si="18">C258*E258</f>
        <v>142.5</v>
      </c>
      <c r="H258" s="37">
        <v>42858.0</v>
      </c>
      <c r="I258" s="37"/>
      <c r="J258" s="38"/>
      <c r="K258" s="42" t="s">
        <v>289</v>
      </c>
      <c r="L258" s="5" t="s">
        <v>290</v>
      </c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</row>
    <row r="259" ht="15.75" customHeight="1">
      <c r="A259" s="5" t="s">
        <v>134</v>
      </c>
      <c r="B259" s="40" t="s">
        <v>621</v>
      </c>
      <c r="C259" s="3">
        <v>6.0</v>
      </c>
      <c r="D259" s="9" t="s">
        <v>60</v>
      </c>
      <c r="E259" s="34">
        <v>16.4</v>
      </c>
      <c r="F259" s="5" t="s">
        <v>622</v>
      </c>
      <c r="G259" s="34">
        <f t="shared" si="18"/>
        <v>98.4</v>
      </c>
      <c r="H259" s="37">
        <v>42858.0</v>
      </c>
      <c r="I259" s="37"/>
      <c r="J259" s="38"/>
      <c r="K259" s="42" t="s">
        <v>289</v>
      </c>
      <c r="L259" s="5" t="s">
        <v>290</v>
      </c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</row>
    <row r="260" ht="15.75" customHeight="1">
      <c r="A260" s="8"/>
      <c r="B260" s="9"/>
      <c r="C260" s="3"/>
      <c r="D260" s="9"/>
      <c r="E260" s="6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</row>
    <row r="261" ht="15.75" customHeight="1">
      <c r="A261" s="8"/>
      <c r="B261" s="9"/>
      <c r="C261" s="3"/>
      <c r="D261" s="9"/>
      <c r="E261" s="6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</row>
    <row r="262" ht="15.75" customHeight="1">
      <c r="A262" s="8"/>
      <c r="B262" s="9"/>
      <c r="C262" s="3"/>
      <c r="D262" s="9"/>
      <c r="E262" s="6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</row>
    <row r="263" ht="15.75" customHeight="1">
      <c r="A263" s="8"/>
      <c r="B263" s="9"/>
      <c r="C263" s="3"/>
      <c r="D263" s="9"/>
      <c r="E263" s="6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</row>
    <row r="264" ht="15.75" customHeight="1">
      <c r="A264" s="8"/>
      <c r="B264" s="9"/>
      <c r="C264" s="3"/>
      <c r="D264" s="9"/>
      <c r="E264" s="6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</row>
    <row r="265" ht="15.75" customHeight="1">
      <c r="A265" s="8"/>
      <c r="B265" s="9"/>
      <c r="C265" s="3"/>
      <c r="D265" s="9"/>
      <c r="E265" s="6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</row>
    <row r="266" ht="15.75" customHeight="1">
      <c r="A266" s="8"/>
      <c r="B266" s="9"/>
      <c r="C266" s="3"/>
      <c r="D266" s="9"/>
      <c r="E266" s="6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</row>
    <row r="267" ht="15.75" customHeight="1">
      <c r="A267" s="8"/>
      <c r="B267" s="9"/>
      <c r="C267" s="3"/>
      <c r="D267" s="9"/>
      <c r="E267" s="6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</row>
    <row r="268" ht="15.75" customHeight="1">
      <c r="A268" s="8"/>
      <c r="B268" s="9"/>
      <c r="C268" s="3"/>
      <c r="D268" s="9"/>
      <c r="E268" s="6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</row>
    <row r="269" ht="15.75" customHeight="1">
      <c r="A269" s="8"/>
      <c r="B269" s="9"/>
      <c r="C269" s="3"/>
      <c r="D269" s="9"/>
      <c r="E269" s="6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</row>
    <row r="270" ht="15.75" customHeight="1">
      <c r="A270" s="8"/>
      <c r="B270" s="9"/>
      <c r="C270" s="3"/>
      <c r="D270" s="9"/>
      <c r="E270" s="6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</row>
    <row r="271" ht="15.75" customHeight="1">
      <c r="A271" s="8"/>
      <c r="B271" s="9"/>
      <c r="C271" s="3"/>
      <c r="D271" s="9"/>
      <c r="E271" s="6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</row>
    <row r="272" ht="15.75" customHeight="1">
      <c r="A272" s="8"/>
      <c r="B272" s="9"/>
      <c r="C272" s="3"/>
      <c r="D272" s="9"/>
      <c r="E272" s="6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</row>
    <row r="273" ht="15.75" customHeight="1">
      <c r="A273" s="8"/>
      <c r="B273" s="9"/>
      <c r="C273" s="3"/>
      <c r="D273" s="9"/>
      <c r="E273" s="6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</row>
    <row r="274" ht="15.75" customHeight="1">
      <c r="A274" s="8"/>
      <c r="B274" s="9"/>
      <c r="C274" s="3"/>
      <c r="D274" s="9"/>
      <c r="E274" s="6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</row>
    <row r="275" ht="15.75" customHeight="1">
      <c r="A275" s="8"/>
      <c r="B275" s="9"/>
      <c r="C275" s="3"/>
      <c r="D275" s="9"/>
      <c r="E275" s="6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</row>
    <row r="276" ht="15.75" customHeight="1">
      <c r="A276" s="8"/>
      <c r="B276" s="9"/>
      <c r="C276" s="3"/>
      <c r="D276" s="9"/>
      <c r="E276" s="6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</row>
    <row r="277" ht="15.75" customHeight="1">
      <c r="A277" s="8"/>
      <c r="B277" s="9"/>
      <c r="C277" s="3"/>
      <c r="D277" s="9"/>
      <c r="E277" s="6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</row>
    <row r="278" ht="15.75" customHeight="1">
      <c r="A278" s="8"/>
      <c r="B278" s="9"/>
      <c r="C278" s="3"/>
      <c r="D278" s="9"/>
      <c r="E278" s="6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</row>
    <row r="279" ht="15.75" customHeight="1">
      <c r="A279" s="8"/>
      <c r="B279" s="9"/>
      <c r="C279" s="3"/>
      <c r="D279" s="9"/>
      <c r="E279" s="6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</row>
    <row r="280" ht="15.75" customHeight="1">
      <c r="A280" s="8"/>
      <c r="B280" s="9"/>
      <c r="C280" s="3"/>
      <c r="D280" s="9"/>
      <c r="E280" s="6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</row>
    <row r="281" ht="15.75" customHeight="1">
      <c r="A281" s="8"/>
      <c r="B281" s="9"/>
      <c r="C281" s="3"/>
      <c r="D281" s="9"/>
      <c r="E281" s="6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</row>
    <row r="282" ht="15.75" customHeight="1">
      <c r="A282" s="8"/>
      <c r="B282" s="9"/>
      <c r="C282" s="3"/>
      <c r="D282" s="9"/>
      <c r="E282" s="6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</row>
    <row r="283" ht="15.75" customHeight="1">
      <c r="A283" s="8"/>
      <c r="B283" s="9"/>
      <c r="C283" s="3"/>
      <c r="D283" s="9"/>
      <c r="E283" s="6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</row>
    <row r="284" ht="15.75" customHeight="1">
      <c r="A284" s="8"/>
      <c r="B284" s="9"/>
      <c r="C284" s="3"/>
      <c r="D284" s="9"/>
      <c r="E284" s="6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</row>
    <row r="285" ht="15.75" customHeight="1">
      <c r="A285" s="8"/>
      <c r="B285" s="9"/>
      <c r="C285" s="3"/>
      <c r="D285" s="9"/>
      <c r="E285" s="6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</row>
    <row r="286" ht="15.75" customHeight="1">
      <c r="A286" s="8"/>
      <c r="B286" s="9"/>
      <c r="C286" s="3"/>
      <c r="D286" s="9"/>
      <c r="E286" s="6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</row>
    <row r="287" ht="15.75" customHeight="1">
      <c r="A287" s="8"/>
      <c r="B287" s="9"/>
      <c r="C287" s="3"/>
      <c r="D287" s="9"/>
      <c r="E287" s="6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</row>
    <row r="288" ht="15.75" customHeight="1">
      <c r="A288" s="8"/>
      <c r="B288" s="9"/>
      <c r="C288" s="3"/>
      <c r="D288" s="9"/>
      <c r="E288" s="6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</row>
    <row r="289" ht="15.75" customHeight="1">
      <c r="A289" s="8"/>
      <c r="B289" s="9"/>
      <c r="C289" s="3"/>
      <c r="D289" s="9"/>
      <c r="E289" s="6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</row>
    <row r="290" ht="15.75" customHeight="1">
      <c r="A290" s="8"/>
      <c r="B290" s="9"/>
      <c r="C290" s="3"/>
      <c r="D290" s="9"/>
      <c r="E290" s="6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</row>
    <row r="291" ht="15.75" customHeight="1">
      <c r="A291" s="8"/>
      <c r="B291" s="9"/>
      <c r="C291" s="3"/>
      <c r="D291" s="9"/>
      <c r="E291" s="6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</row>
    <row r="292" ht="15.75" customHeight="1">
      <c r="A292" s="8"/>
      <c r="B292" s="9"/>
      <c r="C292" s="3"/>
      <c r="D292" s="9"/>
      <c r="E292" s="6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</row>
    <row r="293" ht="15.75" customHeight="1">
      <c r="A293" s="8"/>
      <c r="B293" s="9"/>
      <c r="C293" s="3"/>
      <c r="D293" s="9"/>
      <c r="E293" s="6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</row>
    <row r="294" ht="15.75" customHeight="1">
      <c r="A294" s="8"/>
      <c r="B294" s="9"/>
      <c r="C294" s="3"/>
      <c r="D294" s="9"/>
      <c r="E294" s="6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</row>
    <row r="295" ht="15.75" customHeight="1">
      <c r="A295" s="8"/>
      <c r="B295" s="9"/>
      <c r="C295" s="3"/>
      <c r="D295" s="9"/>
      <c r="E295" s="6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</row>
    <row r="296" ht="15.75" customHeight="1">
      <c r="A296" s="8"/>
      <c r="B296" s="9"/>
      <c r="C296" s="3"/>
      <c r="D296" s="9"/>
      <c r="E296" s="6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</row>
    <row r="297" ht="15.75" customHeight="1">
      <c r="A297" s="8"/>
      <c r="B297" s="9"/>
      <c r="C297" s="3"/>
      <c r="D297" s="9"/>
      <c r="E297" s="6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</row>
    <row r="298" ht="15.75" customHeight="1">
      <c r="A298" s="8"/>
      <c r="B298" s="9"/>
      <c r="C298" s="3"/>
      <c r="D298" s="9"/>
      <c r="E298" s="6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</row>
    <row r="299" ht="15.75" customHeight="1">
      <c r="A299" s="8"/>
      <c r="B299" s="9"/>
      <c r="C299" s="3"/>
      <c r="D299" s="9"/>
      <c r="E299" s="6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</row>
    <row r="300" ht="15.75" customHeight="1">
      <c r="A300" s="8"/>
      <c r="B300" s="9"/>
      <c r="C300" s="3"/>
      <c r="D300" s="9"/>
      <c r="E300" s="6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</row>
    <row r="301" ht="15.75" customHeight="1">
      <c r="A301" s="8"/>
      <c r="B301" s="9"/>
      <c r="C301" s="3"/>
      <c r="D301" s="9"/>
      <c r="E301" s="6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</row>
    <row r="302" ht="15.75" customHeight="1">
      <c r="A302" s="8"/>
      <c r="B302" s="9"/>
      <c r="C302" s="3"/>
      <c r="D302" s="9"/>
      <c r="E302" s="6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</row>
    <row r="303" ht="15.75" customHeight="1">
      <c r="A303" s="8"/>
      <c r="B303" s="9"/>
      <c r="C303" s="3"/>
      <c r="D303" s="9"/>
      <c r="E303" s="6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</row>
    <row r="304" ht="15.75" customHeight="1">
      <c r="A304" s="8"/>
      <c r="B304" s="9"/>
      <c r="C304" s="3"/>
      <c r="D304" s="9"/>
      <c r="E304" s="6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</row>
    <row r="305" ht="15.75" customHeight="1">
      <c r="A305" s="8"/>
      <c r="B305" s="9"/>
      <c r="C305" s="3"/>
      <c r="D305" s="9"/>
      <c r="E305" s="6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</row>
    <row r="306" ht="15.75" customHeight="1">
      <c r="A306" s="8"/>
      <c r="B306" s="9"/>
      <c r="C306" s="3"/>
      <c r="D306" s="9"/>
      <c r="E306" s="6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</row>
    <row r="307" ht="15.75" customHeight="1">
      <c r="A307" s="8"/>
      <c r="B307" s="9"/>
      <c r="C307" s="3"/>
      <c r="D307" s="9"/>
      <c r="E307" s="6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</row>
    <row r="308" ht="15.75" customHeight="1">
      <c r="A308" s="8"/>
      <c r="B308" s="9"/>
      <c r="C308" s="3"/>
      <c r="D308" s="9"/>
      <c r="E308" s="6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</row>
    <row r="309" ht="15.75" customHeight="1">
      <c r="A309" s="8"/>
      <c r="B309" s="9"/>
      <c r="C309" s="3"/>
      <c r="D309" s="9"/>
      <c r="E309" s="6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</row>
    <row r="310" ht="15.75" customHeight="1">
      <c r="A310" s="8"/>
      <c r="B310" s="9"/>
      <c r="C310" s="3"/>
      <c r="D310" s="9"/>
      <c r="E310" s="6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</row>
    <row r="311" ht="15.75" customHeight="1">
      <c r="A311" s="8"/>
      <c r="B311" s="9"/>
      <c r="C311" s="3"/>
      <c r="D311" s="9"/>
      <c r="E311" s="6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</row>
    <row r="312" ht="15.75" customHeight="1">
      <c r="A312" s="8"/>
      <c r="B312" s="9"/>
      <c r="C312" s="3"/>
      <c r="D312" s="9"/>
      <c r="E312" s="6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</row>
    <row r="313" ht="15.75" customHeight="1">
      <c r="A313" s="8"/>
      <c r="B313" s="9"/>
      <c r="C313" s="3"/>
      <c r="D313" s="9"/>
      <c r="E313" s="6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</row>
    <row r="314" ht="15.75" customHeight="1">
      <c r="A314" s="8"/>
      <c r="B314" s="9"/>
      <c r="C314" s="3"/>
      <c r="D314" s="9"/>
      <c r="E314" s="6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</row>
    <row r="315" ht="15.75" customHeight="1">
      <c r="A315" s="8"/>
      <c r="B315" s="9"/>
      <c r="C315" s="3"/>
      <c r="D315" s="9"/>
      <c r="E315" s="6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</row>
    <row r="316" ht="15.75" customHeight="1">
      <c r="A316" s="8"/>
      <c r="B316" s="9"/>
      <c r="C316" s="3"/>
      <c r="D316" s="9"/>
      <c r="E316" s="6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</row>
    <row r="317" ht="15.75" customHeight="1">
      <c r="A317" s="8"/>
      <c r="B317" s="9"/>
      <c r="C317" s="3"/>
      <c r="D317" s="9"/>
      <c r="E317" s="6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</row>
    <row r="318" ht="15.75" customHeight="1">
      <c r="A318" s="8"/>
      <c r="B318" s="9"/>
      <c r="C318" s="3"/>
      <c r="D318" s="9"/>
      <c r="E318" s="6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</row>
    <row r="319" ht="15.75" customHeight="1">
      <c r="A319" s="8"/>
      <c r="B319" s="9"/>
      <c r="C319" s="3"/>
      <c r="D319" s="9"/>
      <c r="E319" s="6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</row>
    <row r="320" ht="15.75" customHeight="1">
      <c r="A320" s="8"/>
      <c r="B320" s="9"/>
      <c r="C320" s="3"/>
      <c r="D320" s="9"/>
      <c r="E320" s="6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</row>
    <row r="321" ht="15.75" customHeight="1">
      <c r="A321" s="8"/>
      <c r="B321" s="9"/>
      <c r="C321" s="3"/>
      <c r="D321" s="9"/>
      <c r="E321" s="6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</row>
    <row r="322" ht="15.75" customHeight="1">
      <c r="A322" s="8"/>
      <c r="B322" s="9"/>
      <c r="C322" s="3"/>
      <c r="D322" s="9"/>
      <c r="E322" s="6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</row>
    <row r="323" ht="15.75" customHeight="1">
      <c r="A323" s="8"/>
      <c r="B323" s="9"/>
      <c r="C323" s="3"/>
      <c r="D323" s="9"/>
      <c r="E323" s="6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</row>
    <row r="324" ht="15.75" customHeight="1">
      <c r="A324" s="8"/>
      <c r="B324" s="9"/>
      <c r="C324" s="3"/>
      <c r="D324" s="9"/>
      <c r="E324" s="6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</row>
    <row r="325" ht="15.75" customHeight="1">
      <c r="A325" s="8"/>
      <c r="B325" s="9"/>
      <c r="C325" s="3"/>
      <c r="D325" s="9"/>
      <c r="E325" s="6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</row>
    <row r="326" ht="15.75" customHeight="1">
      <c r="A326" s="8"/>
      <c r="B326" s="9"/>
      <c r="C326" s="3"/>
      <c r="D326" s="9"/>
      <c r="E326" s="6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</row>
    <row r="327" ht="15.75" customHeight="1">
      <c r="A327" s="8"/>
      <c r="B327" s="9"/>
      <c r="C327" s="3"/>
      <c r="D327" s="9"/>
      <c r="E327" s="6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</row>
    <row r="328" ht="15.75" customHeight="1">
      <c r="A328" s="8"/>
      <c r="B328" s="9"/>
      <c r="C328" s="3"/>
      <c r="D328" s="9"/>
      <c r="E328" s="6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</row>
    <row r="329" ht="15.75" customHeight="1">
      <c r="A329" s="8"/>
      <c r="B329" s="9"/>
      <c r="C329" s="3"/>
      <c r="D329" s="9"/>
      <c r="E329" s="6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</row>
    <row r="330" ht="15.75" customHeight="1">
      <c r="A330" s="8"/>
      <c r="B330" s="9"/>
      <c r="C330" s="3"/>
      <c r="D330" s="9"/>
      <c r="E330" s="6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</row>
    <row r="331" ht="15.75" customHeight="1">
      <c r="A331" s="8"/>
      <c r="B331" s="9"/>
      <c r="C331" s="3"/>
      <c r="D331" s="9"/>
      <c r="E331" s="6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</row>
    <row r="332" ht="15.75" customHeight="1">
      <c r="A332" s="8"/>
      <c r="B332" s="9"/>
      <c r="C332" s="3"/>
      <c r="D332" s="9"/>
      <c r="E332" s="6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</row>
    <row r="333" ht="15.75" customHeight="1">
      <c r="A333" s="8"/>
      <c r="B333" s="9"/>
      <c r="C333" s="3"/>
      <c r="D333" s="9"/>
      <c r="E333" s="6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</row>
    <row r="334" ht="15.75" customHeight="1">
      <c r="A334" s="8"/>
      <c r="B334" s="9"/>
      <c r="C334" s="3"/>
      <c r="D334" s="9"/>
      <c r="E334" s="6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</row>
    <row r="335" ht="15.75" customHeight="1">
      <c r="A335" s="8"/>
      <c r="B335" s="9"/>
      <c r="C335" s="3"/>
      <c r="D335" s="9"/>
      <c r="E335" s="6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</row>
    <row r="336" ht="15.75" customHeight="1">
      <c r="A336" s="8"/>
      <c r="B336" s="9"/>
      <c r="C336" s="3"/>
      <c r="D336" s="9"/>
      <c r="E336" s="6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</row>
    <row r="337" ht="15.75" customHeight="1">
      <c r="A337" s="8"/>
      <c r="B337" s="9"/>
      <c r="C337" s="3"/>
      <c r="D337" s="9"/>
      <c r="E337" s="6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</row>
    <row r="338" ht="15.75" customHeight="1">
      <c r="A338" s="8"/>
      <c r="B338" s="9"/>
      <c r="C338" s="3"/>
      <c r="D338" s="9"/>
      <c r="E338" s="6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</row>
    <row r="339" ht="15.75" customHeight="1">
      <c r="A339" s="8"/>
      <c r="B339" s="9"/>
      <c r="C339" s="3"/>
      <c r="D339" s="9"/>
      <c r="E339" s="6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</row>
    <row r="340" ht="15.75" customHeight="1">
      <c r="A340" s="8"/>
      <c r="B340" s="9"/>
      <c r="C340" s="3"/>
      <c r="D340" s="9"/>
      <c r="E340" s="6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</row>
    <row r="341" ht="15.75" customHeight="1">
      <c r="A341" s="8"/>
      <c r="B341" s="9"/>
      <c r="C341" s="3"/>
      <c r="D341" s="9"/>
      <c r="E341" s="6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</row>
    <row r="342" ht="15.75" customHeight="1">
      <c r="A342" s="8"/>
      <c r="B342" s="9"/>
      <c r="C342" s="3"/>
      <c r="D342" s="9"/>
      <c r="E342" s="6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</row>
    <row r="343" ht="15.75" customHeight="1">
      <c r="A343" s="8"/>
      <c r="B343" s="9"/>
      <c r="C343" s="3"/>
      <c r="D343" s="9"/>
      <c r="E343" s="6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</row>
    <row r="344" ht="15.75" customHeight="1">
      <c r="A344" s="8"/>
      <c r="B344" s="9"/>
      <c r="C344" s="3"/>
      <c r="D344" s="9"/>
      <c r="E344" s="6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</row>
    <row r="345" ht="15.75" customHeight="1">
      <c r="A345" s="8"/>
      <c r="B345" s="9"/>
      <c r="C345" s="3"/>
      <c r="D345" s="9"/>
      <c r="E345" s="6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</row>
    <row r="346" ht="15.75" customHeight="1">
      <c r="A346" s="8"/>
      <c r="B346" s="9"/>
      <c r="C346" s="3"/>
      <c r="D346" s="9"/>
      <c r="E346" s="6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</row>
    <row r="347" ht="15.75" customHeight="1">
      <c r="A347" s="8"/>
      <c r="B347" s="9"/>
      <c r="C347" s="3"/>
      <c r="D347" s="9"/>
      <c r="E347" s="6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</row>
    <row r="348" ht="15.75" customHeight="1">
      <c r="A348" s="8"/>
      <c r="B348" s="9"/>
      <c r="C348" s="3"/>
      <c r="D348" s="9"/>
      <c r="E348" s="6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</row>
    <row r="349" ht="15.75" customHeight="1">
      <c r="A349" s="8"/>
      <c r="B349" s="9"/>
      <c r="C349" s="3"/>
      <c r="D349" s="9"/>
      <c r="E349" s="6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</row>
    <row r="350" ht="15.75" customHeight="1">
      <c r="A350" s="8"/>
      <c r="B350" s="9"/>
      <c r="C350" s="3"/>
      <c r="D350" s="9"/>
      <c r="E350" s="6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</row>
    <row r="351" ht="15.75" customHeight="1">
      <c r="A351" s="8"/>
      <c r="B351" s="9"/>
      <c r="C351" s="3"/>
      <c r="D351" s="9"/>
      <c r="E351" s="6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</row>
    <row r="352" ht="15.75" customHeight="1">
      <c r="A352" s="8"/>
      <c r="B352" s="9"/>
      <c r="C352" s="3"/>
      <c r="D352" s="9"/>
      <c r="E352" s="6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</row>
    <row r="353" ht="15.75" customHeight="1">
      <c r="A353" s="8"/>
      <c r="B353" s="9"/>
      <c r="C353" s="3"/>
      <c r="D353" s="9"/>
      <c r="E353" s="6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</row>
    <row r="354" ht="15.75" customHeight="1">
      <c r="A354" s="8"/>
      <c r="B354" s="9"/>
      <c r="C354" s="3"/>
      <c r="D354" s="9"/>
      <c r="E354" s="6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</row>
    <row r="355" ht="15.75" customHeight="1">
      <c r="A355" s="8"/>
      <c r="B355" s="9"/>
      <c r="C355" s="3"/>
      <c r="D355" s="9"/>
      <c r="E355" s="6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</row>
    <row r="356" ht="15.75" customHeight="1">
      <c r="A356" s="8"/>
      <c r="B356" s="9"/>
      <c r="C356" s="3"/>
      <c r="D356" s="9"/>
      <c r="E356" s="6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</row>
    <row r="357" ht="15.75" customHeight="1">
      <c r="A357" s="8"/>
      <c r="B357" s="9"/>
      <c r="C357" s="3"/>
      <c r="D357" s="9"/>
      <c r="E357" s="6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</row>
    <row r="358" ht="15.75" customHeight="1">
      <c r="A358" s="8"/>
      <c r="B358" s="9"/>
      <c r="C358" s="3"/>
      <c r="D358" s="9"/>
      <c r="E358" s="6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</row>
    <row r="359" ht="15.75" customHeight="1">
      <c r="A359" s="8"/>
      <c r="B359" s="9"/>
      <c r="C359" s="3"/>
      <c r="D359" s="9"/>
      <c r="E359" s="6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</row>
    <row r="360" ht="15.75" customHeight="1">
      <c r="A360" s="8"/>
      <c r="B360" s="9"/>
      <c r="C360" s="3"/>
      <c r="D360" s="9"/>
      <c r="E360" s="6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</row>
    <row r="361" ht="15.75" customHeight="1">
      <c r="A361" s="8"/>
      <c r="B361" s="9"/>
      <c r="C361" s="3"/>
      <c r="D361" s="9"/>
      <c r="E361" s="6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</row>
    <row r="362" ht="15.75" customHeight="1">
      <c r="A362" s="8"/>
      <c r="B362" s="9"/>
      <c r="C362" s="3"/>
      <c r="D362" s="9"/>
      <c r="E362" s="6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</row>
    <row r="363" ht="15.75" customHeight="1">
      <c r="A363" s="8"/>
      <c r="B363" s="9"/>
      <c r="C363" s="3"/>
      <c r="D363" s="9"/>
      <c r="E363" s="6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</row>
    <row r="364" ht="15.75" customHeight="1">
      <c r="A364" s="8"/>
      <c r="B364" s="9"/>
      <c r="C364" s="3"/>
      <c r="D364" s="9"/>
      <c r="E364" s="6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</row>
    <row r="365" ht="15.75" customHeight="1">
      <c r="A365" s="8"/>
      <c r="B365" s="9"/>
      <c r="C365" s="3"/>
      <c r="D365" s="9"/>
      <c r="E365" s="6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</row>
    <row r="366" ht="15.75" customHeight="1">
      <c r="A366" s="8"/>
      <c r="B366" s="9"/>
      <c r="C366" s="3"/>
      <c r="D366" s="9"/>
      <c r="E366" s="6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</row>
    <row r="367" ht="15.75" customHeight="1">
      <c r="A367" s="8"/>
      <c r="B367" s="9"/>
      <c r="C367" s="3"/>
      <c r="D367" s="9"/>
      <c r="E367" s="6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</row>
    <row r="368" ht="15.75" customHeight="1">
      <c r="A368" s="8"/>
      <c r="B368" s="9"/>
      <c r="C368" s="3"/>
      <c r="D368" s="9"/>
      <c r="E368" s="6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</row>
    <row r="369" ht="15.75" customHeight="1">
      <c r="A369" s="8"/>
      <c r="B369" s="9"/>
      <c r="C369" s="3"/>
      <c r="D369" s="9"/>
      <c r="E369" s="6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</row>
    <row r="370" ht="15.75" customHeight="1">
      <c r="A370" s="8"/>
      <c r="B370" s="9"/>
      <c r="C370" s="3"/>
      <c r="D370" s="9"/>
      <c r="E370" s="6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</row>
    <row r="371" ht="15.75" customHeight="1">
      <c r="A371" s="8"/>
      <c r="B371" s="9"/>
      <c r="C371" s="3"/>
      <c r="D371" s="9"/>
      <c r="E371" s="6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</row>
    <row r="372" ht="15.75" customHeight="1">
      <c r="A372" s="8"/>
      <c r="B372" s="9"/>
      <c r="C372" s="3"/>
      <c r="D372" s="9"/>
      <c r="E372" s="6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</row>
    <row r="373" ht="15.75" customHeight="1">
      <c r="A373" s="8"/>
      <c r="B373" s="9"/>
      <c r="C373" s="3"/>
      <c r="D373" s="9"/>
      <c r="E373" s="6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</row>
    <row r="374" ht="15.75" customHeight="1">
      <c r="A374" s="8"/>
      <c r="B374" s="9"/>
      <c r="C374" s="3"/>
      <c r="D374" s="9"/>
      <c r="E374" s="6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</row>
    <row r="375" ht="15.75" customHeight="1">
      <c r="A375" s="8"/>
      <c r="B375" s="9"/>
      <c r="C375" s="3"/>
      <c r="D375" s="9"/>
      <c r="E375" s="6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</row>
    <row r="376" ht="15.75" customHeight="1">
      <c r="A376" s="8"/>
      <c r="B376" s="9"/>
      <c r="C376" s="3"/>
      <c r="D376" s="9"/>
      <c r="E376" s="6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</row>
    <row r="377" ht="15.75" customHeight="1">
      <c r="A377" s="8"/>
      <c r="B377" s="9"/>
      <c r="C377" s="3"/>
      <c r="D377" s="9"/>
      <c r="E377" s="6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</row>
    <row r="378" ht="15.75" customHeight="1">
      <c r="A378" s="8"/>
      <c r="B378" s="9"/>
      <c r="C378" s="3"/>
      <c r="D378" s="9"/>
      <c r="E378" s="6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</row>
    <row r="379" ht="15.75" customHeight="1">
      <c r="A379" s="8"/>
      <c r="B379" s="9"/>
      <c r="C379" s="3"/>
      <c r="D379" s="9"/>
      <c r="E379" s="6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</row>
    <row r="380" ht="15.75" customHeight="1">
      <c r="A380" s="8"/>
      <c r="B380" s="9"/>
      <c r="C380" s="3"/>
      <c r="D380" s="9"/>
      <c r="E380" s="6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</row>
    <row r="381" ht="15.75" customHeight="1">
      <c r="A381" s="8"/>
      <c r="B381" s="9"/>
      <c r="C381" s="3"/>
      <c r="D381" s="9"/>
      <c r="E381" s="6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</row>
    <row r="382" ht="15.75" customHeight="1">
      <c r="A382" s="8"/>
      <c r="B382" s="9"/>
      <c r="C382" s="3"/>
      <c r="D382" s="9"/>
      <c r="E382" s="6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</row>
    <row r="383" ht="15.75" customHeight="1">
      <c r="A383" s="8"/>
      <c r="B383" s="9"/>
      <c r="C383" s="3"/>
      <c r="D383" s="9"/>
      <c r="E383" s="6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</row>
    <row r="384" ht="15.75" customHeight="1">
      <c r="A384" s="8"/>
      <c r="B384" s="9"/>
      <c r="C384" s="3"/>
      <c r="D384" s="9"/>
      <c r="E384" s="6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</row>
    <row r="385" ht="15.75" customHeight="1">
      <c r="A385" s="8"/>
      <c r="B385" s="9"/>
      <c r="C385" s="3"/>
      <c r="D385" s="9"/>
      <c r="E385" s="6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</row>
    <row r="386" ht="15.75" customHeight="1">
      <c r="A386" s="8"/>
      <c r="B386" s="9"/>
      <c r="C386" s="3"/>
      <c r="D386" s="9"/>
      <c r="E386" s="6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</row>
    <row r="387" ht="15.75" customHeight="1">
      <c r="A387" s="8"/>
      <c r="B387" s="9"/>
      <c r="C387" s="3"/>
      <c r="D387" s="9"/>
      <c r="E387" s="6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</row>
    <row r="388" ht="15.75" customHeight="1">
      <c r="A388" s="8"/>
      <c r="B388" s="9"/>
      <c r="C388" s="3"/>
      <c r="D388" s="9"/>
      <c r="E388" s="6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</row>
    <row r="389" ht="15.75" customHeight="1">
      <c r="A389" s="8"/>
      <c r="B389" s="9"/>
      <c r="C389" s="3"/>
      <c r="D389" s="9"/>
      <c r="E389" s="6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</row>
    <row r="390" ht="15.75" customHeight="1">
      <c r="A390" s="8"/>
      <c r="B390" s="9"/>
      <c r="C390" s="3"/>
      <c r="D390" s="9"/>
      <c r="E390" s="6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</row>
    <row r="391" ht="15.75" customHeight="1">
      <c r="A391" s="8"/>
      <c r="B391" s="9"/>
      <c r="C391" s="3"/>
      <c r="D391" s="9"/>
      <c r="E391" s="6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</row>
    <row r="392" ht="15.75" customHeight="1">
      <c r="A392" s="8"/>
      <c r="B392" s="9"/>
      <c r="C392" s="3"/>
      <c r="D392" s="9"/>
      <c r="E392" s="6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</row>
    <row r="393" ht="15.75" customHeight="1">
      <c r="A393" s="8"/>
      <c r="B393" s="9"/>
      <c r="C393" s="3"/>
      <c r="D393" s="9"/>
      <c r="E393" s="6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</row>
    <row r="394" ht="15.75" customHeight="1">
      <c r="A394" s="8"/>
      <c r="B394" s="9"/>
      <c r="C394" s="3"/>
      <c r="D394" s="9"/>
      <c r="E394" s="6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</row>
    <row r="395" ht="15.75" customHeight="1">
      <c r="A395" s="8"/>
      <c r="B395" s="9"/>
      <c r="C395" s="3"/>
      <c r="D395" s="9"/>
      <c r="E395" s="6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</row>
    <row r="396" ht="15.75" customHeight="1">
      <c r="A396" s="8"/>
      <c r="B396" s="9"/>
      <c r="C396" s="3"/>
      <c r="D396" s="9"/>
      <c r="E396" s="6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</row>
    <row r="397" ht="15.75" customHeight="1">
      <c r="A397" s="8"/>
      <c r="B397" s="9"/>
      <c r="C397" s="3"/>
      <c r="D397" s="9"/>
      <c r="E397" s="6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</row>
    <row r="398" ht="15.75" customHeight="1">
      <c r="A398" s="8"/>
      <c r="B398" s="9"/>
      <c r="C398" s="3"/>
      <c r="D398" s="9"/>
      <c r="E398" s="6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</row>
    <row r="399" ht="15.75" customHeight="1">
      <c r="A399" s="8"/>
      <c r="B399" s="9"/>
      <c r="C399" s="3"/>
      <c r="D399" s="9"/>
      <c r="E399" s="6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</row>
    <row r="400" ht="15.75" customHeight="1">
      <c r="A400" s="8"/>
      <c r="B400" s="9"/>
      <c r="C400" s="3"/>
      <c r="D400" s="9"/>
      <c r="E400" s="6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</row>
    <row r="401" ht="15.75" customHeight="1">
      <c r="A401" s="8"/>
      <c r="B401" s="9"/>
      <c r="C401" s="3"/>
      <c r="D401" s="9"/>
      <c r="E401" s="6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</row>
    <row r="402" ht="15.75" customHeight="1">
      <c r="A402" s="8"/>
      <c r="B402" s="9"/>
      <c r="C402" s="3"/>
      <c r="D402" s="9"/>
      <c r="E402" s="6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</row>
    <row r="403" ht="15.75" customHeight="1">
      <c r="A403" s="8"/>
      <c r="B403" s="9"/>
      <c r="C403" s="3"/>
      <c r="D403" s="9"/>
      <c r="E403" s="6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</row>
    <row r="404" ht="15.75" customHeight="1">
      <c r="A404" s="8"/>
      <c r="B404" s="9"/>
      <c r="C404" s="3"/>
      <c r="D404" s="9"/>
      <c r="E404" s="6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</row>
    <row r="405" ht="15.75" customHeight="1">
      <c r="A405" s="8"/>
      <c r="B405" s="9"/>
      <c r="C405" s="3"/>
      <c r="D405" s="9"/>
      <c r="E405" s="6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</row>
    <row r="406" ht="15.75" customHeight="1">
      <c r="A406" s="8"/>
      <c r="B406" s="9"/>
      <c r="C406" s="3"/>
      <c r="D406" s="9"/>
      <c r="E406" s="6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</row>
    <row r="407" ht="15.75" customHeight="1">
      <c r="A407" s="8"/>
      <c r="B407" s="9"/>
      <c r="C407" s="3"/>
      <c r="D407" s="9"/>
      <c r="E407" s="6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</row>
    <row r="408" ht="15.75" customHeight="1">
      <c r="A408" s="8"/>
      <c r="B408" s="9"/>
      <c r="C408" s="3"/>
      <c r="D408" s="9"/>
      <c r="E408" s="6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</row>
    <row r="409" ht="15.75" customHeight="1">
      <c r="A409" s="8"/>
      <c r="B409" s="9"/>
      <c r="C409" s="3"/>
      <c r="D409" s="9"/>
      <c r="E409" s="6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</row>
    <row r="410" ht="15.75" customHeight="1">
      <c r="A410" s="8"/>
      <c r="B410" s="9"/>
      <c r="C410" s="3"/>
      <c r="D410" s="9"/>
      <c r="E410" s="6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</row>
    <row r="411" ht="15.75" customHeight="1">
      <c r="A411" s="8"/>
      <c r="B411" s="9"/>
      <c r="C411" s="3"/>
      <c r="D411" s="9"/>
      <c r="E411" s="6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</row>
    <row r="412" ht="15.75" customHeight="1">
      <c r="A412" s="8"/>
      <c r="B412" s="9"/>
      <c r="C412" s="3"/>
      <c r="D412" s="9"/>
      <c r="E412" s="6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</row>
    <row r="413" ht="15.75" customHeight="1">
      <c r="A413" s="8"/>
      <c r="B413" s="9"/>
      <c r="C413" s="3"/>
      <c r="D413" s="9"/>
      <c r="E413" s="6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</row>
    <row r="414" ht="15.75" customHeight="1">
      <c r="A414" s="8"/>
      <c r="B414" s="9"/>
      <c r="C414" s="3"/>
      <c r="D414" s="9"/>
      <c r="E414" s="6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</row>
    <row r="415" ht="15.75" customHeight="1">
      <c r="A415" s="8"/>
      <c r="B415" s="9"/>
      <c r="C415" s="3"/>
      <c r="D415" s="9"/>
      <c r="E415" s="6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</row>
    <row r="416" ht="15.75" customHeight="1">
      <c r="A416" s="8"/>
      <c r="B416" s="9"/>
      <c r="C416" s="3"/>
      <c r="D416" s="9"/>
      <c r="E416" s="6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</row>
    <row r="417" ht="15.75" customHeight="1">
      <c r="A417" s="8"/>
      <c r="B417" s="9"/>
      <c r="C417" s="3"/>
      <c r="D417" s="9"/>
      <c r="E417" s="6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</row>
    <row r="418" ht="15.75" customHeight="1">
      <c r="A418" s="8"/>
      <c r="B418" s="9"/>
      <c r="C418" s="3"/>
      <c r="D418" s="9"/>
      <c r="E418" s="6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</row>
    <row r="419" ht="15.75" customHeight="1">
      <c r="A419" s="8"/>
      <c r="B419" s="9"/>
      <c r="C419" s="3"/>
      <c r="D419" s="9"/>
      <c r="E419" s="6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</row>
    <row r="420" ht="15.75" customHeight="1">
      <c r="A420" s="8"/>
      <c r="B420" s="9"/>
      <c r="C420" s="3"/>
      <c r="D420" s="9"/>
      <c r="E420" s="6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</row>
    <row r="421" ht="15.75" customHeight="1">
      <c r="A421" s="8"/>
      <c r="B421" s="9"/>
      <c r="C421" s="3"/>
      <c r="D421" s="9"/>
      <c r="E421" s="6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</row>
    <row r="422" ht="15.75" customHeight="1">
      <c r="A422" s="8"/>
      <c r="B422" s="9"/>
      <c r="C422" s="3"/>
      <c r="D422" s="9"/>
      <c r="E422" s="6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</row>
    <row r="423" ht="15.75" customHeight="1">
      <c r="A423" s="8"/>
      <c r="B423" s="9"/>
      <c r="C423" s="3"/>
      <c r="D423" s="9"/>
      <c r="E423" s="6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</row>
    <row r="424" ht="15.75" customHeight="1">
      <c r="A424" s="8"/>
      <c r="B424" s="9"/>
      <c r="C424" s="3"/>
      <c r="D424" s="9"/>
      <c r="E424" s="6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</row>
    <row r="425" ht="15.75" customHeight="1">
      <c r="A425" s="8"/>
      <c r="B425" s="9"/>
      <c r="C425" s="3"/>
      <c r="D425" s="9"/>
      <c r="E425" s="6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</row>
    <row r="426" ht="15.75" customHeight="1">
      <c r="A426" s="8"/>
      <c r="B426" s="9"/>
      <c r="C426" s="3"/>
      <c r="D426" s="9"/>
      <c r="E426" s="6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</row>
    <row r="427" ht="15.75" customHeight="1">
      <c r="A427" s="8"/>
      <c r="B427" s="9"/>
      <c r="C427" s="3"/>
      <c r="D427" s="9"/>
      <c r="E427" s="6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</row>
    <row r="428" ht="15.75" customHeight="1">
      <c r="A428" s="8"/>
      <c r="B428" s="9"/>
      <c r="C428" s="3"/>
      <c r="D428" s="9"/>
      <c r="E428" s="6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</row>
    <row r="429" ht="15.75" customHeight="1">
      <c r="A429" s="8"/>
      <c r="B429" s="9"/>
      <c r="C429" s="3"/>
      <c r="D429" s="9"/>
      <c r="E429" s="6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</row>
    <row r="430" ht="15.75" customHeight="1">
      <c r="A430" s="8"/>
      <c r="B430" s="9"/>
      <c r="C430" s="3"/>
      <c r="D430" s="9"/>
      <c r="E430" s="6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</row>
    <row r="431" ht="15.75" customHeight="1">
      <c r="A431" s="8"/>
      <c r="B431" s="9"/>
      <c r="C431" s="3"/>
      <c r="D431" s="9"/>
      <c r="E431" s="6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</row>
    <row r="432" ht="15.75" customHeight="1">
      <c r="A432" s="8"/>
      <c r="B432" s="9"/>
      <c r="C432" s="3"/>
      <c r="D432" s="9"/>
      <c r="E432" s="6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</row>
    <row r="433" ht="15.75" customHeight="1">
      <c r="A433" s="8"/>
      <c r="B433" s="9"/>
      <c r="C433" s="3"/>
      <c r="D433" s="9"/>
      <c r="E433" s="6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</row>
    <row r="434" ht="15.75" customHeight="1">
      <c r="A434" s="8"/>
      <c r="B434" s="9"/>
      <c r="C434" s="3"/>
      <c r="D434" s="9"/>
      <c r="E434" s="6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</row>
    <row r="435" ht="15.75" customHeight="1">
      <c r="A435" s="8"/>
      <c r="B435" s="9"/>
      <c r="C435" s="3"/>
      <c r="D435" s="9"/>
      <c r="E435" s="6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</row>
    <row r="436" ht="15.75" customHeight="1">
      <c r="A436" s="8"/>
      <c r="B436" s="9"/>
      <c r="C436" s="3"/>
      <c r="D436" s="9"/>
      <c r="E436" s="6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</row>
    <row r="437" ht="15.75" customHeight="1">
      <c r="A437" s="8"/>
      <c r="B437" s="9"/>
      <c r="C437" s="3"/>
      <c r="D437" s="9"/>
      <c r="E437" s="6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</row>
    <row r="438" ht="15.75" customHeight="1">
      <c r="A438" s="8"/>
      <c r="B438" s="9"/>
      <c r="C438" s="3"/>
      <c r="D438" s="9"/>
      <c r="E438" s="6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</row>
    <row r="439" ht="15.75" customHeight="1">
      <c r="A439" s="8"/>
      <c r="B439" s="9"/>
      <c r="C439" s="3"/>
      <c r="D439" s="9"/>
      <c r="E439" s="6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</row>
    <row r="440" ht="15.75" customHeight="1">
      <c r="A440" s="8"/>
      <c r="B440" s="9"/>
      <c r="C440" s="3"/>
      <c r="D440" s="9"/>
      <c r="E440" s="6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</row>
    <row r="441" ht="15.75" customHeight="1">
      <c r="A441" s="8"/>
      <c r="B441" s="9"/>
      <c r="C441" s="3"/>
      <c r="D441" s="9"/>
      <c r="E441" s="6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</row>
    <row r="442" ht="15.75" customHeight="1">
      <c r="A442" s="8"/>
      <c r="B442" s="9"/>
      <c r="C442" s="3"/>
      <c r="D442" s="9"/>
      <c r="E442" s="6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</row>
    <row r="443" ht="15.75" customHeight="1">
      <c r="A443" s="8"/>
      <c r="B443" s="9"/>
      <c r="C443" s="3"/>
      <c r="D443" s="9"/>
      <c r="E443" s="6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</row>
    <row r="444" ht="15.75" customHeight="1">
      <c r="A444" s="8"/>
      <c r="B444" s="9"/>
      <c r="C444" s="3"/>
      <c r="D444" s="9"/>
      <c r="E444" s="6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</row>
    <row r="445" ht="15.75" customHeight="1">
      <c r="A445" s="8"/>
      <c r="B445" s="9"/>
      <c r="C445" s="3"/>
      <c r="D445" s="9"/>
      <c r="E445" s="6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</row>
    <row r="446" ht="15.75" customHeight="1">
      <c r="A446" s="8"/>
      <c r="B446" s="9"/>
      <c r="C446" s="3"/>
      <c r="D446" s="9"/>
      <c r="E446" s="6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</row>
    <row r="447" ht="15.75" customHeight="1">
      <c r="A447" s="8"/>
      <c r="B447" s="9"/>
      <c r="C447" s="3"/>
      <c r="D447" s="9"/>
      <c r="E447" s="6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</row>
    <row r="448" ht="15.75" customHeight="1">
      <c r="A448" s="8"/>
      <c r="B448" s="9"/>
      <c r="C448" s="3"/>
      <c r="D448" s="9"/>
      <c r="E448" s="6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</row>
    <row r="449" ht="15.75" customHeight="1">
      <c r="A449" s="8"/>
      <c r="B449" s="9"/>
      <c r="C449" s="3"/>
      <c r="D449" s="9"/>
      <c r="E449" s="6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</row>
    <row r="450" ht="15.75" customHeight="1">
      <c r="A450" s="8"/>
      <c r="B450" s="9"/>
      <c r="C450" s="3"/>
      <c r="D450" s="9"/>
      <c r="E450" s="6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</row>
    <row r="451" ht="15.75" customHeight="1">
      <c r="A451" s="8"/>
      <c r="B451" s="9"/>
      <c r="C451" s="3"/>
      <c r="D451" s="9"/>
      <c r="E451" s="6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</row>
    <row r="452" ht="15.75" customHeight="1">
      <c r="A452" s="8"/>
      <c r="B452" s="9"/>
      <c r="C452" s="3"/>
      <c r="D452" s="9"/>
      <c r="E452" s="6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</row>
    <row r="453" ht="15.75" customHeight="1">
      <c r="A453" s="8"/>
      <c r="B453" s="9"/>
      <c r="C453" s="3"/>
      <c r="D453" s="9"/>
      <c r="E453" s="6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</row>
    <row r="454" ht="15.75" customHeight="1">
      <c r="A454" s="8"/>
      <c r="B454" s="9"/>
      <c r="C454" s="3"/>
      <c r="D454" s="9"/>
      <c r="E454" s="6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</row>
    <row r="455" ht="15.75" customHeight="1">
      <c r="A455" s="8"/>
      <c r="B455" s="9"/>
      <c r="C455" s="3"/>
      <c r="D455" s="9"/>
      <c r="E455" s="6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</row>
    <row r="456" ht="15.75" customHeight="1">
      <c r="A456" s="8"/>
      <c r="B456" s="9"/>
      <c r="C456" s="3"/>
      <c r="D456" s="9"/>
      <c r="E456" s="6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</row>
    <row r="457" ht="15.75" customHeight="1">
      <c r="A457" s="8"/>
      <c r="B457" s="9"/>
      <c r="C457" s="3"/>
      <c r="D457" s="9"/>
      <c r="E457" s="6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</row>
    <row r="458" ht="15.75" customHeight="1">
      <c r="A458" s="8"/>
      <c r="B458" s="9"/>
      <c r="C458" s="3"/>
      <c r="D458" s="9"/>
      <c r="E458" s="6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</row>
    <row r="459" ht="15.75" customHeight="1">
      <c r="A459" s="8"/>
      <c r="B459" s="9"/>
      <c r="C459" s="3"/>
      <c r="D459" s="9"/>
      <c r="E459" s="6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</row>
  </sheetData>
  <hyperlinks>
    <hyperlink r:id="rId1" ref="K26"/>
    <hyperlink r:id="rId2" ref="K61"/>
    <hyperlink r:id="rId3" ref="K62"/>
    <hyperlink r:id="rId4" ref="K63"/>
    <hyperlink r:id="rId5" ref="K64"/>
    <hyperlink r:id="rId6" ref="K65"/>
    <hyperlink r:id="rId7" ref="K66"/>
    <hyperlink r:id="rId8" ref="K69"/>
    <hyperlink r:id="rId9" ref="K71"/>
    <hyperlink r:id="rId10" ref="K74"/>
    <hyperlink r:id="rId11" ref="K75"/>
    <hyperlink r:id="rId12" ref="K76"/>
    <hyperlink r:id="rId13" ref="K77"/>
    <hyperlink r:id="rId14" ref="K78"/>
    <hyperlink r:id="rId15" ref="K79"/>
    <hyperlink r:id="rId16" ref="K80"/>
    <hyperlink r:id="rId17" ref="K81"/>
    <hyperlink r:id="rId18" ref="K82"/>
    <hyperlink r:id="rId19" ref="K83"/>
    <hyperlink r:id="rId20" ref="K84"/>
    <hyperlink r:id="rId21" ref="K85"/>
    <hyperlink r:id="rId22" ref="K86"/>
    <hyperlink r:id="rId23" ref="K87"/>
    <hyperlink r:id="rId24" ref="K89"/>
    <hyperlink r:id="rId25" ref="K90"/>
    <hyperlink r:id="rId26" ref="K91"/>
    <hyperlink r:id="rId27" ref="K92"/>
    <hyperlink r:id="rId28" ref="K93"/>
    <hyperlink r:id="rId29" ref="K94"/>
    <hyperlink r:id="rId30" ref="K95"/>
    <hyperlink r:id="rId31" ref="K96"/>
    <hyperlink r:id="rId32" ref="K97"/>
    <hyperlink r:id="rId33" ref="K98"/>
    <hyperlink r:id="rId34" ref="K99"/>
    <hyperlink r:id="rId35" ref="K100"/>
    <hyperlink r:id="rId36" ref="K101"/>
    <hyperlink r:id="rId37" ref="K103"/>
    <hyperlink r:id="rId38" location="175" ref="K104"/>
    <hyperlink r:id="rId39" ref="K105"/>
    <hyperlink r:id="rId40" ref="K106"/>
    <hyperlink r:id="rId41" ref="K107"/>
    <hyperlink r:id="rId42" ref="K108"/>
    <hyperlink r:id="rId43" ref="K109"/>
    <hyperlink r:id="rId44" ref="K110"/>
    <hyperlink r:id="rId45" ref="K112"/>
    <hyperlink r:id="rId46" ref="K113"/>
    <hyperlink r:id="rId47" ref="K123"/>
    <hyperlink r:id="rId48" ref="K124"/>
    <hyperlink r:id="rId49" ref="K125"/>
    <hyperlink r:id="rId50" ref="K126"/>
    <hyperlink r:id="rId51" ref="K127"/>
    <hyperlink r:id="rId52" ref="K128"/>
    <hyperlink r:id="rId53" ref="K130"/>
    <hyperlink r:id="rId54" ref="K134"/>
    <hyperlink r:id="rId55" ref="K137"/>
    <hyperlink r:id="rId56" ref="K138"/>
    <hyperlink r:id="rId57" ref="K139"/>
    <hyperlink r:id="rId58" ref="K140"/>
    <hyperlink r:id="rId59" ref="K141"/>
    <hyperlink r:id="rId60" ref="K142"/>
    <hyperlink r:id="rId61" ref="K143"/>
    <hyperlink r:id="rId62" ref="K144"/>
    <hyperlink r:id="rId63" ref="K145"/>
    <hyperlink r:id="rId64" ref="K146"/>
    <hyperlink r:id="rId65" ref="K147"/>
    <hyperlink r:id="rId66" ref="K148"/>
    <hyperlink r:id="rId67" ref="K155"/>
    <hyperlink r:id="rId68" ref="K156"/>
    <hyperlink r:id="rId69" ref="K157"/>
    <hyperlink r:id="rId70" ref="K159"/>
    <hyperlink r:id="rId71" ref="K162"/>
    <hyperlink r:id="rId72" ref="K163"/>
    <hyperlink r:id="rId73" location="237" ref="K164"/>
    <hyperlink r:id="rId74" ref="K170"/>
    <hyperlink r:id="rId75" ref="K171"/>
    <hyperlink r:id="rId76" ref="K172"/>
    <hyperlink r:id="rId77" ref="K176"/>
    <hyperlink r:id="rId78" ref="K177"/>
    <hyperlink r:id="rId79" ref="K178"/>
    <hyperlink r:id="rId80" ref="K179"/>
    <hyperlink r:id="rId81" ref="K180"/>
    <hyperlink r:id="rId82" ref="K181"/>
    <hyperlink r:id="rId83" ref="K182"/>
    <hyperlink r:id="rId84" ref="K183"/>
    <hyperlink r:id="rId85" ref="K184"/>
    <hyperlink r:id="rId86" ref="K185"/>
    <hyperlink r:id="rId87" ref="K186"/>
    <hyperlink r:id="rId88" ref="K187"/>
    <hyperlink r:id="rId89" ref="K188"/>
    <hyperlink r:id="rId90" ref="K206"/>
    <hyperlink r:id="rId91" ref="K211"/>
    <hyperlink r:id="rId92" ref="K213"/>
    <hyperlink r:id="rId93" ref="K214"/>
    <hyperlink r:id="rId94" ref="K219"/>
    <hyperlink r:id="rId95" ref="K220"/>
    <hyperlink r:id="rId96" ref="K223"/>
    <hyperlink r:id="rId97" ref="K224"/>
    <hyperlink r:id="rId98" ref="K227"/>
    <hyperlink r:id="rId99" ref="K228"/>
    <hyperlink r:id="rId100" ref="K229"/>
    <hyperlink r:id="rId101" ref="K230"/>
    <hyperlink r:id="rId102" ref="K231"/>
    <hyperlink r:id="rId103" ref="K232"/>
    <hyperlink r:id="rId104" ref="K233"/>
    <hyperlink r:id="rId105" ref="K236"/>
    <hyperlink r:id="rId106" location="t-slotted-framing/=13k1al5" ref="K244"/>
    <hyperlink r:id="rId107" ref="K249"/>
    <hyperlink r:id="rId108" ref="K258"/>
    <hyperlink r:id="rId109" ref="K259"/>
  </hyperlinks>
  <printOptions/>
  <pageMargins bottom="0.75" footer="0.0" header="0.0" left="0.7" right="0.7" top="0.75"/>
  <pageSetup orientation="landscape"/>
  <drawing r:id="rId11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